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updateLinks="always" codeName="ThisWorkbook" autoCompressPictures="0"/>
  <mc:AlternateContent xmlns:mc="http://schemas.openxmlformats.org/markup-compatibility/2006">
    <mc:Choice Requires="x15">
      <x15ac:absPath xmlns:x15ac="http://schemas.microsoft.com/office/spreadsheetml/2010/11/ac" url="S:\3_ProposalSubmission\b_Templates\i_Budgets\FY24\"/>
    </mc:Choice>
  </mc:AlternateContent>
  <xr:revisionPtr revIDLastSave="0" documentId="13_ncr:1_{6544DB70-99A2-4FD8-824B-0425BCCB78A9}" xr6:coauthVersionLast="47" xr6:coauthVersionMax="47" xr10:uidLastSave="{00000000-0000-0000-0000-000000000000}"/>
  <workbookProtection workbookAlgorithmName="SHA-512" workbookHashValue="Od1pupkb8CvbAa63Jr8iL//6IzP/7Y7q9Nz7jfQ0v74t0Fk7lX8L2fZrK+tIHIDtDKxKO+BzIrHoVmWSwhUIew==" workbookSaltValue="E8jpXk4URQ21zM7IcgbcIw==" workbookSpinCount="100000" lockStructure="1"/>
  <bookViews>
    <workbookView xWindow="1560" yWindow="1560" windowWidth="25950" windowHeight="14100" tabRatio="669" activeTab="1" xr2:uid="{00000000-000D-0000-FFFF-FFFF00000000}"/>
  </bookViews>
  <sheets>
    <sheet name="Information" sheetId="10" r:id="rId1"/>
    <sheet name="MTDC FY 23-24" sheetId="1" r:id="rId2"/>
    <sheet name="MTDC FY 24-25" sheetId="2" r:id="rId3"/>
    <sheet name="MTDC FY 25-26" sheetId="4" r:id="rId4"/>
    <sheet name="MTDC FY 26-27" sheetId="5" r:id="rId5"/>
    <sheet name="MTDC FY 27-28" sheetId="6" r:id="rId6"/>
    <sheet name="MTDC FY 28-29" sheetId="14" r:id="rId7"/>
    <sheet name="MTDC ALL YEARS" sheetId="16" r:id="rId8"/>
    <sheet name="Travel" sheetId="15" r:id="rId9"/>
    <sheet name="Fringe Rates" sheetId="17" r:id="rId10"/>
  </sheets>
  <definedNames>
    <definedName name="_xlnm.Print_Area" localSheetId="0">Information!$A$1:$D$156</definedName>
    <definedName name="_xlnm.Print_Area" localSheetId="1">'MTDC FY 23-24'!$A$1:$V$102</definedName>
    <definedName name="_xlnm.Print_Area" localSheetId="2">'MTDC FY 24-25'!$A$1:$V$100</definedName>
    <definedName name="_xlnm.Print_Area" localSheetId="8">Travel!$A$1:$AB$59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8" i="4" s="1"/>
  <c r="L13" i="2"/>
  <c r="L12" i="2"/>
  <c r="L11" i="2"/>
  <c r="L10" i="2"/>
  <c r="L9" i="2"/>
  <c r="T19" i="14"/>
  <c r="T20" i="14"/>
  <c r="P21" i="16" s="1"/>
  <c r="T21" i="14"/>
  <c r="T22" i="14"/>
  <c r="T18" i="14"/>
  <c r="T9" i="14"/>
  <c r="U9" i="14"/>
  <c r="V9" i="14" s="1"/>
  <c r="T10" i="14"/>
  <c r="U10" i="14" s="1"/>
  <c r="T11" i="14"/>
  <c r="U11" i="14" s="1"/>
  <c r="V11" i="14" s="1"/>
  <c r="T12" i="14"/>
  <c r="U12" i="14" s="1"/>
  <c r="T13" i="14"/>
  <c r="U13" i="14" s="1"/>
  <c r="V13" i="14" s="1"/>
  <c r="T8" i="14"/>
  <c r="U8" i="14" s="1"/>
  <c r="V8" i="14" s="1"/>
  <c r="U31" i="6"/>
  <c r="V31" i="6" s="1"/>
  <c r="T19" i="6"/>
  <c r="T24" i="6" s="1"/>
  <c r="T20" i="6"/>
  <c r="T21" i="6"/>
  <c r="T22" i="6"/>
  <c r="T18" i="6"/>
  <c r="T9" i="6"/>
  <c r="U9" i="6" s="1"/>
  <c r="T10" i="6"/>
  <c r="U10" i="6"/>
  <c r="V10" i="6" s="1"/>
  <c r="T11" i="6"/>
  <c r="U11" i="6" s="1"/>
  <c r="T12" i="6"/>
  <c r="U12" i="6"/>
  <c r="V12" i="6" s="1"/>
  <c r="T13" i="6"/>
  <c r="U13" i="6" s="1"/>
  <c r="V13" i="6" s="1"/>
  <c r="T8" i="6"/>
  <c r="U8" i="6" s="1"/>
  <c r="V8" i="6" s="1"/>
  <c r="T19" i="5"/>
  <c r="T20" i="5"/>
  <c r="T21" i="5"/>
  <c r="T22" i="5"/>
  <c r="T18" i="5"/>
  <c r="T9" i="5"/>
  <c r="U9" i="5" s="1"/>
  <c r="V9" i="5" s="1"/>
  <c r="T10" i="5"/>
  <c r="U10" i="5" s="1"/>
  <c r="V10" i="5" s="1"/>
  <c r="T11" i="5"/>
  <c r="U11" i="5" s="1"/>
  <c r="T12" i="5"/>
  <c r="U12" i="5"/>
  <c r="V12" i="5" s="1"/>
  <c r="T13" i="5"/>
  <c r="U13" i="5" s="1"/>
  <c r="T8" i="5"/>
  <c r="U8" i="5" s="1"/>
  <c r="V8" i="5" s="1"/>
  <c r="T19" i="4"/>
  <c r="T20" i="4"/>
  <c r="T21" i="4"/>
  <c r="T22" i="4"/>
  <c r="T18" i="4"/>
  <c r="T9" i="4"/>
  <c r="P11" i="16" s="1"/>
  <c r="U9" i="4"/>
  <c r="V9" i="4" s="1"/>
  <c r="T10" i="4"/>
  <c r="U10" i="4" s="1"/>
  <c r="V10" i="4" s="1"/>
  <c r="T11" i="4"/>
  <c r="U11" i="4" s="1"/>
  <c r="V11" i="4" s="1"/>
  <c r="T12" i="4"/>
  <c r="U12" i="4" s="1"/>
  <c r="V12" i="4" s="1"/>
  <c r="T13" i="4"/>
  <c r="U13" i="4"/>
  <c r="T8" i="4"/>
  <c r="U8" i="4" s="1"/>
  <c r="V8" i="4" s="1"/>
  <c r="T19" i="2"/>
  <c r="T20" i="2"/>
  <c r="T21" i="2"/>
  <c r="T22" i="2"/>
  <c r="P23" i="16" s="1"/>
  <c r="T18" i="2"/>
  <c r="T9" i="2"/>
  <c r="U9" i="2" s="1"/>
  <c r="V9" i="2" s="1"/>
  <c r="T10" i="2"/>
  <c r="U10" i="2" s="1"/>
  <c r="V10" i="2" s="1"/>
  <c r="T11" i="2"/>
  <c r="U11" i="2"/>
  <c r="V11" i="2" s="1"/>
  <c r="T12" i="2"/>
  <c r="U12" i="2" s="1"/>
  <c r="T13" i="2"/>
  <c r="U13" i="2" s="1"/>
  <c r="V13" i="2" s="1"/>
  <c r="T8" i="2"/>
  <c r="U8" i="2" s="1"/>
  <c r="T29" i="4"/>
  <c r="T37" i="4" s="1"/>
  <c r="T35" i="2"/>
  <c r="T34" i="2"/>
  <c r="T32" i="2"/>
  <c r="U32" i="2" s="1"/>
  <c r="V32" i="2" s="1"/>
  <c r="T31" i="2"/>
  <c r="U31" i="2" s="1"/>
  <c r="V31" i="2" s="1"/>
  <c r="T30" i="2"/>
  <c r="T29" i="2"/>
  <c r="U29" i="2" s="1"/>
  <c r="V29" i="2" s="1"/>
  <c r="T8" i="1"/>
  <c r="P96" i="16"/>
  <c r="P86" i="16"/>
  <c r="N96" i="16"/>
  <c r="P88" i="16"/>
  <c r="P87" i="16"/>
  <c r="P79" i="16"/>
  <c r="P78" i="16"/>
  <c r="P77" i="16"/>
  <c r="P76" i="16"/>
  <c r="P75" i="16"/>
  <c r="P71" i="16"/>
  <c r="P70" i="16"/>
  <c r="V49" i="4"/>
  <c r="T35" i="14"/>
  <c r="U35" i="14" s="1"/>
  <c r="T34" i="14"/>
  <c r="T32" i="14"/>
  <c r="U32" i="14" s="1"/>
  <c r="V32" i="14" s="1"/>
  <c r="T31" i="14"/>
  <c r="U31" i="14" s="1"/>
  <c r="T30" i="14"/>
  <c r="T29" i="14"/>
  <c r="U29" i="14" s="1"/>
  <c r="V29" i="14" s="1"/>
  <c r="Q22" i="14"/>
  <c r="Q21" i="14"/>
  <c r="Q20" i="14"/>
  <c r="Q19" i="14"/>
  <c r="Q18" i="14"/>
  <c r="S13" i="14"/>
  <c r="Q13" i="14"/>
  <c r="S12" i="14"/>
  <c r="Q12" i="14"/>
  <c r="S11" i="14"/>
  <c r="Q11" i="14"/>
  <c r="S10" i="14"/>
  <c r="Q10" i="14"/>
  <c r="S9" i="14"/>
  <c r="Q9" i="14"/>
  <c r="S8" i="14"/>
  <c r="Q8" i="14"/>
  <c r="T35" i="6"/>
  <c r="T34" i="6"/>
  <c r="T32" i="6"/>
  <c r="U32" i="6" s="1"/>
  <c r="V32" i="6" s="1"/>
  <c r="T31" i="6"/>
  <c r="T30" i="6"/>
  <c r="U30" i="6" s="1"/>
  <c r="V30" i="6" s="1"/>
  <c r="T29" i="6"/>
  <c r="Q22" i="6"/>
  <c r="Q21" i="6"/>
  <c r="Q20" i="6"/>
  <c r="Q19" i="6"/>
  <c r="Q18" i="6"/>
  <c r="S13" i="6"/>
  <c r="Q13" i="6"/>
  <c r="S12" i="6"/>
  <c r="Q12" i="6"/>
  <c r="S11" i="6"/>
  <c r="Q11" i="6"/>
  <c r="S10" i="6"/>
  <c r="Q10" i="6"/>
  <c r="S9" i="6"/>
  <c r="Q9" i="6"/>
  <c r="S8" i="6"/>
  <c r="Q8" i="6"/>
  <c r="V70" i="5"/>
  <c r="V79" i="5" s="1"/>
  <c r="O70" i="5"/>
  <c r="O79" i="5" s="1"/>
  <c r="V63" i="5"/>
  <c r="O63" i="5"/>
  <c r="V55" i="5"/>
  <c r="O55" i="5"/>
  <c r="V49" i="5"/>
  <c r="O49" i="5"/>
  <c r="T35" i="5"/>
  <c r="M35" i="5"/>
  <c r="T34" i="5"/>
  <c r="M34" i="5"/>
  <c r="T32" i="5"/>
  <c r="M32" i="5"/>
  <c r="T31" i="5"/>
  <c r="U31" i="5" s="1"/>
  <c r="V31" i="5" s="1"/>
  <c r="M31" i="5"/>
  <c r="T30" i="5"/>
  <c r="M30" i="5"/>
  <c r="M37" i="5" s="1"/>
  <c r="T29" i="5"/>
  <c r="U29" i="5" s="1"/>
  <c r="M29" i="5"/>
  <c r="Q22" i="5"/>
  <c r="I22" i="5"/>
  <c r="C22" i="5"/>
  <c r="Q21" i="5"/>
  <c r="I21" i="5"/>
  <c r="C21" i="5"/>
  <c r="Q20" i="5"/>
  <c r="I20" i="5"/>
  <c r="C20" i="5"/>
  <c r="Q19" i="5"/>
  <c r="I19" i="5"/>
  <c r="C19" i="5"/>
  <c r="Q18" i="5"/>
  <c r="I18" i="5"/>
  <c r="C18" i="5"/>
  <c r="S13" i="5"/>
  <c r="Q13" i="5"/>
  <c r="K13" i="5"/>
  <c r="I13" i="5"/>
  <c r="C13" i="5"/>
  <c r="S12" i="5"/>
  <c r="Q12" i="5"/>
  <c r="K12" i="5"/>
  <c r="I12" i="5"/>
  <c r="C12" i="5"/>
  <c r="S11" i="5"/>
  <c r="Q11" i="5"/>
  <c r="K11" i="5"/>
  <c r="I11" i="5"/>
  <c r="C11" i="5"/>
  <c r="S10" i="5"/>
  <c r="Q10" i="5"/>
  <c r="K10" i="5"/>
  <c r="I10" i="5"/>
  <c r="C10" i="5"/>
  <c r="S9" i="5"/>
  <c r="Q9" i="5"/>
  <c r="K9" i="5"/>
  <c r="I9" i="5"/>
  <c r="C9" i="5"/>
  <c r="S8" i="5"/>
  <c r="Q8" i="5"/>
  <c r="K8" i="5"/>
  <c r="I8" i="5"/>
  <c r="C8" i="5"/>
  <c r="B3" i="5"/>
  <c r="P72" i="16"/>
  <c r="T35" i="4"/>
  <c r="T34" i="4"/>
  <c r="T32" i="4"/>
  <c r="U32" i="4" s="1"/>
  <c r="V32" i="4" s="1"/>
  <c r="T31" i="4"/>
  <c r="T30" i="4"/>
  <c r="U30" i="4" s="1"/>
  <c r="V30" i="4" s="1"/>
  <c r="Q22" i="4"/>
  <c r="Q21" i="4"/>
  <c r="Q20" i="4"/>
  <c r="Q19" i="4"/>
  <c r="Q18" i="4"/>
  <c r="I8" i="4"/>
  <c r="S13" i="4"/>
  <c r="Q13" i="4"/>
  <c r="S12" i="4"/>
  <c r="Q12" i="4"/>
  <c r="S11" i="4"/>
  <c r="Q11" i="4"/>
  <c r="S10" i="4"/>
  <c r="Q10" i="4"/>
  <c r="S9" i="4"/>
  <c r="Q9" i="4"/>
  <c r="S8" i="4"/>
  <c r="Q8" i="4"/>
  <c r="Q22" i="2"/>
  <c r="Q21" i="2"/>
  <c r="Q20" i="2"/>
  <c r="Q19" i="2"/>
  <c r="Q18" i="2"/>
  <c r="S13" i="2"/>
  <c r="Q13" i="2"/>
  <c r="S12" i="2"/>
  <c r="Q12" i="2"/>
  <c r="S11" i="2"/>
  <c r="Q11" i="2"/>
  <c r="S10" i="2"/>
  <c r="Q10" i="2"/>
  <c r="S9" i="2"/>
  <c r="Q9" i="2"/>
  <c r="S8" i="2"/>
  <c r="Q8" i="2"/>
  <c r="T34" i="1"/>
  <c r="P31" i="16" s="1"/>
  <c r="T35" i="1"/>
  <c r="T30" i="1"/>
  <c r="U30" i="1" s="1"/>
  <c r="V30" i="1" s="1"/>
  <c r="T31" i="1"/>
  <c r="U31" i="1" s="1"/>
  <c r="T32" i="1"/>
  <c r="U32" i="1" s="1"/>
  <c r="V32" i="1" s="1"/>
  <c r="T19" i="1"/>
  <c r="T20" i="1"/>
  <c r="T21" i="1"/>
  <c r="U21" i="1" s="1"/>
  <c r="V21" i="1" s="1"/>
  <c r="T22" i="1"/>
  <c r="T29" i="1"/>
  <c r="U29" i="1" s="1"/>
  <c r="V29" i="1" s="1"/>
  <c r="T18" i="1"/>
  <c r="M18" i="1"/>
  <c r="Q19" i="1"/>
  <c r="Q20" i="1"/>
  <c r="Q21" i="1"/>
  <c r="Q22" i="1"/>
  <c r="Q18" i="1"/>
  <c r="T9" i="1"/>
  <c r="U9" i="1" s="1"/>
  <c r="V9" i="1" s="1"/>
  <c r="T10" i="1"/>
  <c r="T11" i="1"/>
  <c r="T12" i="1"/>
  <c r="U12" i="1" s="1"/>
  <c r="T13" i="1"/>
  <c r="M8" i="1"/>
  <c r="S13" i="1"/>
  <c r="Q13" i="1"/>
  <c r="S12" i="1"/>
  <c r="Q12" i="1"/>
  <c r="S11" i="1"/>
  <c r="Q11" i="1"/>
  <c r="S10" i="1"/>
  <c r="Q10" i="1"/>
  <c r="S9" i="1"/>
  <c r="Q9" i="1"/>
  <c r="S8" i="1"/>
  <c r="Q8" i="1"/>
  <c r="U18" i="1"/>
  <c r="V18" i="1" s="1"/>
  <c r="U13" i="1"/>
  <c r="V13" i="1" s="1"/>
  <c r="U11" i="1"/>
  <c r="V11" i="1" s="1"/>
  <c r="U10" i="1"/>
  <c r="V10" i="1" s="1"/>
  <c r="U8" i="1"/>
  <c r="V8" i="1" s="1"/>
  <c r="I96" i="16"/>
  <c r="C7" i="17"/>
  <c r="C5" i="17"/>
  <c r="D5" i="17" s="1"/>
  <c r="C3" i="17"/>
  <c r="D3" i="17" s="1"/>
  <c r="M96" i="16"/>
  <c r="L96" i="16"/>
  <c r="K96" i="16"/>
  <c r="J96" i="16"/>
  <c r="O96" i="16" s="1"/>
  <c r="O63" i="1"/>
  <c r="I92" i="16" s="1"/>
  <c r="C92" i="16"/>
  <c r="I70" i="16"/>
  <c r="I71" i="16"/>
  <c r="I75" i="16"/>
  <c r="I76" i="16"/>
  <c r="I77" i="16"/>
  <c r="I78" i="16"/>
  <c r="I79" i="16"/>
  <c r="O70" i="1"/>
  <c r="I83" i="16" s="1"/>
  <c r="I86" i="16"/>
  <c r="I87" i="16"/>
  <c r="I88" i="16"/>
  <c r="N79" i="16"/>
  <c r="N78" i="16"/>
  <c r="N77" i="16"/>
  <c r="N76" i="16"/>
  <c r="N75" i="16"/>
  <c r="M79" i="16"/>
  <c r="M78" i="16"/>
  <c r="M77" i="16"/>
  <c r="M76" i="16"/>
  <c r="O76" i="16" s="1"/>
  <c r="M75" i="16"/>
  <c r="L79" i="16"/>
  <c r="L78" i="16"/>
  <c r="L77" i="16"/>
  <c r="L76" i="16"/>
  <c r="L75" i="16"/>
  <c r="K79" i="16"/>
  <c r="K78" i="16"/>
  <c r="K77" i="16"/>
  <c r="K76" i="16"/>
  <c r="K75" i="16"/>
  <c r="J79" i="16"/>
  <c r="J78" i="16"/>
  <c r="J77" i="16"/>
  <c r="J80" i="16" s="1"/>
  <c r="J76" i="16"/>
  <c r="J75" i="16"/>
  <c r="A79" i="16"/>
  <c r="A78" i="16"/>
  <c r="A77" i="16"/>
  <c r="A76" i="16"/>
  <c r="A75" i="16"/>
  <c r="B33" i="16"/>
  <c r="B63" i="16" s="1"/>
  <c r="B62" i="16"/>
  <c r="B61" i="16"/>
  <c r="B60" i="16"/>
  <c r="B59" i="16"/>
  <c r="B58" i="16"/>
  <c r="B57" i="16"/>
  <c r="A62" i="16"/>
  <c r="A61" i="16"/>
  <c r="A60" i="16"/>
  <c r="A59" i="16"/>
  <c r="A58" i="16"/>
  <c r="A57" i="16"/>
  <c r="B24" i="16"/>
  <c r="B54" i="16"/>
  <c r="B53" i="16"/>
  <c r="B52" i="16"/>
  <c r="B51" i="16"/>
  <c r="B50" i="16"/>
  <c r="B49" i="16"/>
  <c r="A53" i="16"/>
  <c r="A52" i="16"/>
  <c r="A51" i="16"/>
  <c r="A50" i="16"/>
  <c r="A49" i="16"/>
  <c r="D16" i="16"/>
  <c r="D46" i="16"/>
  <c r="B45" i="16"/>
  <c r="B44" i="16"/>
  <c r="B43" i="16"/>
  <c r="B42" i="16"/>
  <c r="B41" i="16"/>
  <c r="B40" i="16"/>
  <c r="A45" i="16"/>
  <c r="A44" i="16"/>
  <c r="A43" i="16"/>
  <c r="A42" i="16"/>
  <c r="A41" i="16"/>
  <c r="A40" i="16"/>
  <c r="M35" i="1"/>
  <c r="I32" i="16" s="1"/>
  <c r="O32" i="16" s="1"/>
  <c r="M34" i="1"/>
  <c r="I31" i="16" s="1"/>
  <c r="M32" i="1"/>
  <c r="M31" i="1"/>
  <c r="M30" i="1"/>
  <c r="M29" i="1"/>
  <c r="N29" i="1"/>
  <c r="B32" i="16"/>
  <c r="B31" i="16"/>
  <c r="B30" i="16"/>
  <c r="B29" i="16"/>
  <c r="B28" i="16"/>
  <c r="B27" i="16"/>
  <c r="A32" i="16"/>
  <c r="A31" i="16"/>
  <c r="A30" i="16"/>
  <c r="A29" i="16"/>
  <c r="A28" i="16"/>
  <c r="A27" i="16"/>
  <c r="B23" i="16"/>
  <c r="B22" i="16"/>
  <c r="B21" i="16"/>
  <c r="B20" i="16"/>
  <c r="B19" i="16"/>
  <c r="A23" i="16"/>
  <c r="A22" i="16"/>
  <c r="A21" i="16"/>
  <c r="A20" i="16"/>
  <c r="A19" i="16"/>
  <c r="M19" i="1"/>
  <c r="M20" i="1"/>
  <c r="M21" i="1"/>
  <c r="M22" i="1"/>
  <c r="N8" i="1"/>
  <c r="I40" i="16" s="1"/>
  <c r="M13" i="1"/>
  <c r="M12" i="1"/>
  <c r="I14" i="16" s="1"/>
  <c r="M11" i="1"/>
  <c r="I13" i="16" s="1"/>
  <c r="M10" i="1"/>
  <c r="I12" i="16" s="1"/>
  <c r="M9" i="1"/>
  <c r="B15" i="16"/>
  <c r="B14" i="16"/>
  <c r="B13" i="16"/>
  <c r="B12" i="16"/>
  <c r="B11" i="16"/>
  <c r="A15" i="16"/>
  <c r="A14" i="16"/>
  <c r="A13" i="16"/>
  <c r="A12" i="16"/>
  <c r="A11" i="16"/>
  <c r="A10" i="16"/>
  <c r="B10" i="16"/>
  <c r="M35" i="14"/>
  <c r="N32" i="16" s="1"/>
  <c r="M34" i="14"/>
  <c r="M35" i="6"/>
  <c r="M34" i="6"/>
  <c r="O49" i="1"/>
  <c r="O55" i="1"/>
  <c r="M34" i="4"/>
  <c r="M35" i="4"/>
  <c r="M35" i="2"/>
  <c r="J32" i="16" s="1"/>
  <c r="M34" i="2"/>
  <c r="J31" i="16" s="1"/>
  <c r="N88" i="16"/>
  <c r="N89" i="16" s="1"/>
  <c r="N87" i="16"/>
  <c r="N86" i="16"/>
  <c r="N71" i="16"/>
  <c r="N70" i="16"/>
  <c r="M88" i="16"/>
  <c r="M87" i="16"/>
  <c r="M86" i="16"/>
  <c r="M71" i="16"/>
  <c r="M70" i="16"/>
  <c r="L88" i="16"/>
  <c r="L87" i="16"/>
  <c r="L86" i="16"/>
  <c r="L71" i="16"/>
  <c r="L70" i="16"/>
  <c r="L72" i="16" s="1"/>
  <c r="K88" i="16"/>
  <c r="K87" i="16"/>
  <c r="K86" i="16"/>
  <c r="K71" i="16"/>
  <c r="K70" i="16"/>
  <c r="J88" i="16"/>
  <c r="J87" i="16"/>
  <c r="J86" i="16"/>
  <c r="J71" i="16"/>
  <c r="J70" i="16"/>
  <c r="J72" i="16" s="1"/>
  <c r="A88" i="16"/>
  <c r="A87" i="16"/>
  <c r="A86" i="16"/>
  <c r="A56" i="16"/>
  <c r="A48" i="16"/>
  <c r="A39" i="16"/>
  <c r="B3" i="16"/>
  <c r="M32" i="14"/>
  <c r="M31" i="14"/>
  <c r="M30" i="14"/>
  <c r="M29" i="14"/>
  <c r="N27" i="16" s="1"/>
  <c r="M32" i="6"/>
  <c r="M30" i="16" s="1"/>
  <c r="M31" i="6"/>
  <c r="M30" i="6"/>
  <c r="M29" i="6"/>
  <c r="M32" i="4"/>
  <c r="M31" i="4"/>
  <c r="M30" i="4"/>
  <c r="K28" i="16" s="1"/>
  <c r="M29" i="4"/>
  <c r="M32" i="2"/>
  <c r="N32" i="2"/>
  <c r="J60" i="16" s="1"/>
  <c r="M31" i="2"/>
  <c r="M30" i="2"/>
  <c r="N30" i="2" s="1"/>
  <c r="M29" i="2"/>
  <c r="N29" i="2" s="1"/>
  <c r="O29" i="2" s="1"/>
  <c r="W12" i="15"/>
  <c r="X11" i="15"/>
  <c r="Y11" i="15" s="1"/>
  <c r="Z11" i="15" s="1"/>
  <c r="AA11" i="15" s="1"/>
  <c r="AB11" i="15" s="1"/>
  <c r="X10" i="15"/>
  <c r="E12" i="15"/>
  <c r="E14" i="15"/>
  <c r="E16" i="15"/>
  <c r="E20" i="15"/>
  <c r="E22" i="15"/>
  <c r="V70" i="14"/>
  <c r="V79" i="14" s="1"/>
  <c r="O70" i="14"/>
  <c r="N83" i="16"/>
  <c r="V70" i="6"/>
  <c r="V79" i="6" s="1"/>
  <c r="O70" i="6"/>
  <c r="O79" i="6" s="1"/>
  <c r="V70" i="4"/>
  <c r="V79" i="4" s="1"/>
  <c r="O70" i="4"/>
  <c r="K83" i="16" s="1"/>
  <c r="V70" i="2"/>
  <c r="V79" i="2" s="1"/>
  <c r="O70" i="2"/>
  <c r="J83" i="16"/>
  <c r="V70" i="1"/>
  <c r="P83" i="16" s="1"/>
  <c r="T39" i="15"/>
  <c r="T41" i="15"/>
  <c r="T43" i="15"/>
  <c r="T47" i="15"/>
  <c r="T49" i="15"/>
  <c r="O39" i="15"/>
  <c r="O41" i="15"/>
  <c r="O43" i="15"/>
  <c r="O47" i="15"/>
  <c r="O49" i="15"/>
  <c r="J39" i="15"/>
  <c r="J41" i="15"/>
  <c r="J43" i="15"/>
  <c r="J53" i="15" s="1"/>
  <c r="J55" i="15" s="1"/>
  <c r="J57" i="15" s="1"/>
  <c r="J47" i="15"/>
  <c r="J49" i="15"/>
  <c r="E39" i="15"/>
  <c r="E41" i="15"/>
  <c r="E43" i="15"/>
  <c r="E47" i="15"/>
  <c r="E49" i="15"/>
  <c r="T12" i="15"/>
  <c r="T14" i="15"/>
  <c r="T16" i="15"/>
  <c r="T20" i="15"/>
  <c r="T22" i="15"/>
  <c r="O12" i="15"/>
  <c r="O14" i="15"/>
  <c r="O16" i="15"/>
  <c r="O20" i="15"/>
  <c r="O22" i="15"/>
  <c r="J12" i="15"/>
  <c r="J26" i="15" s="1"/>
  <c r="J28" i="15" s="1"/>
  <c r="J30" i="15" s="1"/>
  <c r="J14" i="15"/>
  <c r="J16" i="15"/>
  <c r="J20" i="15"/>
  <c r="J22" i="15"/>
  <c r="B2" i="15"/>
  <c r="L18" i="2"/>
  <c r="L18" i="4" s="1"/>
  <c r="L19" i="2"/>
  <c r="M19" i="2" s="1"/>
  <c r="J20" i="16" s="1"/>
  <c r="L20" i="2"/>
  <c r="L21" i="2"/>
  <c r="L22" i="2"/>
  <c r="L22" i="4" s="1"/>
  <c r="O49" i="2"/>
  <c r="O55" i="2"/>
  <c r="O63" i="2"/>
  <c r="J92" i="16" s="1"/>
  <c r="O49" i="4"/>
  <c r="O63" i="4"/>
  <c r="K92" i="16"/>
  <c r="L92" i="16"/>
  <c r="O49" i="6"/>
  <c r="O63" i="6"/>
  <c r="M92" i="16"/>
  <c r="O49" i="14"/>
  <c r="O63" i="14"/>
  <c r="N92" i="16" s="1"/>
  <c r="O55" i="4"/>
  <c r="O55" i="6"/>
  <c r="O55" i="14"/>
  <c r="V49" i="1"/>
  <c r="V55" i="1"/>
  <c r="V63" i="1"/>
  <c r="V49" i="2"/>
  <c r="V55" i="2"/>
  <c r="V63" i="2"/>
  <c r="V63" i="4"/>
  <c r="V63" i="6"/>
  <c r="V63" i="14"/>
  <c r="V55" i="4"/>
  <c r="V49" i="6"/>
  <c r="V55" i="6"/>
  <c r="V49" i="14"/>
  <c r="V55" i="14"/>
  <c r="I22" i="1"/>
  <c r="I22" i="2"/>
  <c r="I22" i="4"/>
  <c r="I22" i="6"/>
  <c r="I22" i="14"/>
  <c r="I21" i="1"/>
  <c r="I21" i="2"/>
  <c r="I21" i="4"/>
  <c r="I21" i="6"/>
  <c r="I21" i="14"/>
  <c r="I20" i="1"/>
  <c r="I20" i="2"/>
  <c r="I20" i="4"/>
  <c r="I20" i="6"/>
  <c r="I20" i="14"/>
  <c r="I19" i="1"/>
  <c r="I19" i="2"/>
  <c r="I19" i="4"/>
  <c r="I19" i="6"/>
  <c r="I19" i="14"/>
  <c r="I18" i="1"/>
  <c r="I18" i="2"/>
  <c r="I18" i="4"/>
  <c r="I18" i="6"/>
  <c r="I18" i="14"/>
  <c r="K13" i="1"/>
  <c r="K13" i="2"/>
  <c r="K13" i="4"/>
  <c r="K13" i="6"/>
  <c r="K13" i="14"/>
  <c r="I13" i="1"/>
  <c r="I13" i="2"/>
  <c r="I13" i="4"/>
  <c r="I13" i="6"/>
  <c r="I13" i="14"/>
  <c r="K12" i="1"/>
  <c r="K12" i="2"/>
  <c r="K12" i="4"/>
  <c r="K12" i="6"/>
  <c r="K12" i="14"/>
  <c r="I12" i="1"/>
  <c r="I12" i="2"/>
  <c r="I12" i="4"/>
  <c r="I12" i="6"/>
  <c r="I12" i="14"/>
  <c r="K11" i="1"/>
  <c r="K11" i="2"/>
  <c r="K11" i="4"/>
  <c r="K11" i="6"/>
  <c r="K11" i="14"/>
  <c r="I11" i="1"/>
  <c r="I11" i="2"/>
  <c r="I11" i="4"/>
  <c r="I11" i="6"/>
  <c r="I11" i="14"/>
  <c r="K10" i="1"/>
  <c r="K10" i="2"/>
  <c r="K10" i="4"/>
  <c r="K10" i="6"/>
  <c r="K10" i="14"/>
  <c r="I10" i="1"/>
  <c r="I10" i="2"/>
  <c r="I10" i="4"/>
  <c r="I10" i="6"/>
  <c r="I10" i="14"/>
  <c r="K9" i="1"/>
  <c r="K9" i="2"/>
  <c r="K9" i="4"/>
  <c r="K9" i="6"/>
  <c r="K9" i="14"/>
  <c r="I9" i="1"/>
  <c r="I9" i="2"/>
  <c r="I9" i="4"/>
  <c r="I9" i="6"/>
  <c r="I9" i="14"/>
  <c r="K8" i="1"/>
  <c r="K8" i="2"/>
  <c r="K8" i="4"/>
  <c r="K8" i="6"/>
  <c r="K8" i="14"/>
  <c r="I8" i="1"/>
  <c r="I8" i="2"/>
  <c r="I8" i="6"/>
  <c r="I8" i="14"/>
  <c r="C22" i="14"/>
  <c r="C21" i="14"/>
  <c r="C20" i="14"/>
  <c r="C19" i="14"/>
  <c r="C18" i="14"/>
  <c r="C13" i="14"/>
  <c r="C12" i="14"/>
  <c r="C11" i="14"/>
  <c r="C10" i="14"/>
  <c r="C9" i="14"/>
  <c r="C8" i="14"/>
  <c r="B3" i="14"/>
  <c r="C22" i="6"/>
  <c r="C21" i="6"/>
  <c r="C20" i="6"/>
  <c r="C19" i="6"/>
  <c r="C18" i="6"/>
  <c r="C13" i="6"/>
  <c r="C12" i="6"/>
  <c r="C11" i="6"/>
  <c r="C10" i="6"/>
  <c r="C9" i="6"/>
  <c r="C8" i="6"/>
  <c r="B3" i="6"/>
  <c r="C22" i="4"/>
  <c r="C21" i="4"/>
  <c r="C20" i="4"/>
  <c r="C19" i="4"/>
  <c r="C18" i="4"/>
  <c r="C13" i="4"/>
  <c r="C12" i="4"/>
  <c r="C11" i="4"/>
  <c r="C10" i="4"/>
  <c r="C9" i="4"/>
  <c r="C8" i="4"/>
  <c r="B3" i="4"/>
  <c r="C22" i="2"/>
  <c r="C21" i="2"/>
  <c r="C20" i="2"/>
  <c r="C19" i="2"/>
  <c r="C18" i="2"/>
  <c r="C13" i="2"/>
  <c r="C12" i="2"/>
  <c r="C11" i="2"/>
  <c r="C10" i="2"/>
  <c r="C9" i="2"/>
  <c r="C8" i="2"/>
  <c r="B3" i="2"/>
  <c r="L21" i="4"/>
  <c r="M21" i="4" s="1"/>
  <c r="K22" i="16" s="1"/>
  <c r="M8" i="2"/>
  <c r="M21" i="2"/>
  <c r="J22" i="16" s="1"/>
  <c r="L20" i="4"/>
  <c r="L20" i="5" s="1"/>
  <c r="L12" i="4"/>
  <c r="M12" i="4" s="1"/>
  <c r="K14" i="16" s="1"/>
  <c r="L11" i="4"/>
  <c r="M11" i="4" s="1"/>
  <c r="K13" i="16" s="1"/>
  <c r="M11" i="2"/>
  <c r="M10" i="2"/>
  <c r="J12" i="16" s="1"/>
  <c r="L10" i="4"/>
  <c r="M10" i="4" s="1"/>
  <c r="K12" i="16" s="1"/>
  <c r="M20" i="2"/>
  <c r="J21" i="16" s="1"/>
  <c r="M22" i="2"/>
  <c r="J23" i="16" s="1"/>
  <c r="L29" i="16"/>
  <c r="N31" i="16"/>
  <c r="N11" i="1"/>
  <c r="O11" i="1" s="1"/>
  <c r="I19" i="16"/>
  <c r="N18" i="1"/>
  <c r="O18" i="1" s="1"/>
  <c r="I28" i="16"/>
  <c r="N30" i="1"/>
  <c r="O30" i="1" s="1"/>
  <c r="L19" i="4"/>
  <c r="M19" i="4" s="1"/>
  <c r="K20" i="16" s="1"/>
  <c r="K30" i="16"/>
  <c r="N30" i="16"/>
  <c r="I15" i="16"/>
  <c r="N13" i="1"/>
  <c r="O13" i="1" s="1"/>
  <c r="I30" i="16"/>
  <c r="O30" i="16" s="1"/>
  <c r="N32" i="1"/>
  <c r="I60" i="16" s="1"/>
  <c r="I21" i="16"/>
  <c r="I20" i="16"/>
  <c r="N19" i="1"/>
  <c r="I50" i="16" s="1"/>
  <c r="M29" i="16"/>
  <c r="L31" i="16"/>
  <c r="I23" i="16"/>
  <c r="N22" i="1"/>
  <c r="I53" i="16" s="1"/>
  <c r="K27" i="16"/>
  <c r="K33" i="16" s="1"/>
  <c r="M31" i="16"/>
  <c r="I11" i="16"/>
  <c r="N9" i="1"/>
  <c r="I41" i="16" s="1"/>
  <c r="M12" i="2"/>
  <c r="J14" i="16" s="1"/>
  <c r="Y10" i="15"/>
  <c r="Z10" i="15" s="1"/>
  <c r="Z12" i="15" s="1"/>
  <c r="N72" i="16"/>
  <c r="N29" i="16"/>
  <c r="M83" i="16"/>
  <c r="M72" i="16"/>
  <c r="M32" i="16"/>
  <c r="M27" i="16"/>
  <c r="L83" i="16"/>
  <c r="L32" i="16"/>
  <c r="L30" i="16"/>
  <c r="L27" i="16"/>
  <c r="K29" i="16"/>
  <c r="K32" i="16"/>
  <c r="K31" i="16"/>
  <c r="J30" i="16"/>
  <c r="J28" i="16"/>
  <c r="I89" i="16"/>
  <c r="I27" i="16"/>
  <c r="M18" i="2"/>
  <c r="M24" i="1"/>
  <c r="I10" i="16"/>
  <c r="O79" i="14"/>
  <c r="O78" i="16"/>
  <c r="K89" i="16"/>
  <c r="O79" i="4"/>
  <c r="K72" i="16"/>
  <c r="O79" i="2"/>
  <c r="T15" i="2"/>
  <c r="V8" i="2"/>
  <c r="J13" i="16"/>
  <c r="L10" i="5"/>
  <c r="J19" i="16"/>
  <c r="M24" i="2"/>
  <c r="T24" i="4"/>
  <c r="V13" i="4"/>
  <c r="T24" i="5"/>
  <c r="V13" i="5"/>
  <c r="P14" i="16"/>
  <c r="P13" i="16"/>
  <c r="V11" i="6"/>
  <c r="V10" i="14"/>
  <c r="V9" i="6"/>
  <c r="J24" i="16" l="1"/>
  <c r="M20" i="5"/>
  <c r="L21" i="16" s="1"/>
  <c r="L20" i="6"/>
  <c r="M8" i="4"/>
  <c r="K10" i="16" s="1"/>
  <c r="L8" i="5"/>
  <c r="P27" i="16"/>
  <c r="T15" i="6"/>
  <c r="N10" i="1"/>
  <c r="I42" i="16" s="1"/>
  <c r="L21" i="5"/>
  <c r="L21" i="6" s="1"/>
  <c r="O83" i="16"/>
  <c r="J27" i="16"/>
  <c r="O27" i="16" s="1"/>
  <c r="O86" i="16"/>
  <c r="P12" i="16"/>
  <c r="N12" i="1"/>
  <c r="I44" i="16" s="1"/>
  <c r="K80" i="16"/>
  <c r="O79" i="16"/>
  <c r="P89" i="16"/>
  <c r="T24" i="14"/>
  <c r="T37" i="5"/>
  <c r="O79" i="1"/>
  <c r="E53" i="15"/>
  <c r="E55" i="15" s="1"/>
  <c r="E57" i="15" s="1"/>
  <c r="O71" i="16"/>
  <c r="M89" i="16"/>
  <c r="P19" i="16"/>
  <c r="O88" i="16"/>
  <c r="P92" i="16"/>
  <c r="M20" i="4"/>
  <c r="K21" i="16" s="1"/>
  <c r="T15" i="14"/>
  <c r="V79" i="1"/>
  <c r="X12" i="15"/>
  <c r="U29" i="4"/>
  <c r="V29" i="4" s="1"/>
  <c r="M37" i="14"/>
  <c r="T15" i="5"/>
  <c r="L28" i="16"/>
  <c r="L33" i="16" s="1"/>
  <c r="L11" i="5"/>
  <c r="N10" i="2"/>
  <c r="J42" i="16" s="1"/>
  <c r="L80" i="16"/>
  <c r="N80" i="16"/>
  <c r="I72" i="16"/>
  <c r="P80" i="16"/>
  <c r="L19" i="5"/>
  <c r="L19" i="6" s="1"/>
  <c r="M19" i="6" s="1"/>
  <c r="M20" i="16" s="1"/>
  <c r="P20" i="16"/>
  <c r="I16" i="16"/>
  <c r="P10" i="16"/>
  <c r="O9" i="1"/>
  <c r="O19" i="1"/>
  <c r="I58" i="16"/>
  <c r="N12" i="2"/>
  <c r="J44" i="16" s="1"/>
  <c r="N11" i="2"/>
  <c r="O11" i="2" s="1"/>
  <c r="O8" i="1"/>
  <c r="E26" i="15"/>
  <c r="E28" i="15" s="1"/>
  <c r="E30" i="15" s="1"/>
  <c r="I22" i="16"/>
  <c r="N21" i="1"/>
  <c r="O21" i="1" s="1"/>
  <c r="U32" i="5"/>
  <c r="V32" i="5" s="1"/>
  <c r="T24" i="2"/>
  <c r="P22" i="16"/>
  <c r="M13" i="2"/>
  <c r="L13" i="4"/>
  <c r="P15" i="16"/>
  <c r="P16" i="16" s="1"/>
  <c r="T15" i="4"/>
  <c r="T40" i="4" s="1"/>
  <c r="Y12" i="15"/>
  <c r="J89" i="16"/>
  <c r="L89" i="16"/>
  <c r="M15" i="1"/>
  <c r="M37" i="4"/>
  <c r="N28" i="16"/>
  <c r="N33" i="16" s="1"/>
  <c r="N8" i="2"/>
  <c r="J40" i="16" s="1"/>
  <c r="J10" i="16"/>
  <c r="O26" i="15"/>
  <c r="O28" i="15" s="1"/>
  <c r="O30" i="15" s="1"/>
  <c r="T26" i="15"/>
  <c r="T28" i="15" s="1"/>
  <c r="T30" i="15" s="1"/>
  <c r="O53" i="15"/>
  <c r="O55" i="15" s="1"/>
  <c r="O57" i="15" s="1"/>
  <c r="T53" i="15"/>
  <c r="T55" i="15" s="1"/>
  <c r="T57" i="15" s="1"/>
  <c r="O92" i="16"/>
  <c r="U22" i="1"/>
  <c r="V22" i="1" s="1"/>
  <c r="T24" i="1"/>
  <c r="P30" i="16"/>
  <c r="T37" i="1"/>
  <c r="U30" i="5"/>
  <c r="V30" i="5" s="1"/>
  <c r="M22" i="4"/>
  <c r="K23" i="16" s="1"/>
  <c r="L22" i="5"/>
  <c r="J29" i="16"/>
  <c r="M37" i="2"/>
  <c r="M28" i="16"/>
  <c r="M33" i="16" s="1"/>
  <c r="M37" i="6"/>
  <c r="I29" i="16"/>
  <c r="N31" i="1"/>
  <c r="M37" i="1"/>
  <c r="U31" i="4"/>
  <c r="V31" i="4" s="1"/>
  <c r="P29" i="16"/>
  <c r="L9" i="4"/>
  <c r="M9" i="2"/>
  <c r="L19" i="14"/>
  <c r="M19" i="14" s="1"/>
  <c r="N20" i="16" s="1"/>
  <c r="AA10" i="15"/>
  <c r="L10" i="6"/>
  <c r="M10" i="5"/>
  <c r="L12" i="16" s="1"/>
  <c r="O70" i="16"/>
  <c r="O31" i="16"/>
  <c r="I24" i="16"/>
  <c r="O10" i="1"/>
  <c r="T15" i="1"/>
  <c r="V29" i="5"/>
  <c r="L20" i="14"/>
  <c r="M20" i="14" s="1"/>
  <c r="N21" i="16" s="1"/>
  <c r="M20" i="6"/>
  <c r="M21" i="16" s="1"/>
  <c r="M19" i="5"/>
  <c r="L20" i="16" s="1"/>
  <c r="O20" i="16" s="1"/>
  <c r="O87" i="16"/>
  <c r="M18" i="4"/>
  <c r="L18" i="5"/>
  <c r="O30" i="2"/>
  <c r="J58" i="16"/>
  <c r="M80" i="16"/>
  <c r="O75" i="16"/>
  <c r="I80" i="16"/>
  <c r="O77" i="16"/>
  <c r="U29" i="6"/>
  <c r="V29" i="6" s="1"/>
  <c r="T37" i="6"/>
  <c r="T40" i="6" s="1"/>
  <c r="T37" i="14"/>
  <c r="T40" i="14" s="1"/>
  <c r="U30" i="14"/>
  <c r="V30" i="14" s="1"/>
  <c r="P28" i="16"/>
  <c r="U30" i="2"/>
  <c r="V30" i="2" s="1"/>
  <c r="T37" i="2"/>
  <c r="P32" i="16"/>
  <c r="L12" i="5"/>
  <c r="M21" i="5"/>
  <c r="L22" i="16" s="1"/>
  <c r="N31" i="2"/>
  <c r="O31" i="2" s="1"/>
  <c r="U19" i="14"/>
  <c r="V19" i="14" s="1"/>
  <c r="O32" i="2"/>
  <c r="U15" i="6"/>
  <c r="O32" i="1"/>
  <c r="P42" i="16"/>
  <c r="I45" i="16"/>
  <c r="I43" i="16"/>
  <c r="P43" i="16"/>
  <c r="O22" i="1"/>
  <c r="U18" i="2"/>
  <c r="V18" i="2" s="1"/>
  <c r="U19" i="2"/>
  <c r="V19" i="2" s="1"/>
  <c r="U20" i="4"/>
  <c r="V20" i="4" s="1"/>
  <c r="U21" i="5"/>
  <c r="V21" i="5" s="1"/>
  <c r="U22" i="6"/>
  <c r="V22" i="6" s="1"/>
  <c r="U18" i="14"/>
  <c r="V18" i="14" s="1"/>
  <c r="U19" i="1"/>
  <c r="V19" i="1" s="1"/>
  <c r="U20" i="1"/>
  <c r="V20" i="1" s="1"/>
  <c r="U22" i="2"/>
  <c r="V22" i="2" s="1"/>
  <c r="U18" i="4"/>
  <c r="V18" i="4" s="1"/>
  <c r="U19" i="4"/>
  <c r="V19" i="4" s="1"/>
  <c r="U20" i="5"/>
  <c r="V20" i="5" s="1"/>
  <c r="U21" i="6"/>
  <c r="V21" i="6" s="1"/>
  <c r="U21" i="14"/>
  <c r="V21" i="14" s="1"/>
  <c r="U21" i="2"/>
  <c r="V21" i="2" s="1"/>
  <c r="U22" i="4"/>
  <c r="V22" i="4" s="1"/>
  <c r="U18" i="5"/>
  <c r="U19" i="5"/>
  <c r="V19" i="5" s="1"/>
  <c r="U20" i="6"/>
  <c r="V20" i="6" s="1"/>
  <c r="U20" i="14"/>
  <c r="V20" i="14" s="1"/>
  <c r="N20" i="1"/>
  <c r="O20" i="1" s="1"/>
  <c r="U20" i="2"/>
  <c r="V20" i="2" s="1"/>
  <c r="U21" i="4"/>
  <c r="U22" i="5"/>
  <c r="V22" i="5" s="1"/>
  <c r="U18" i="6"/>
  <c r="V18" i="6" s="1"/>
  <c r="U19" i="6"/>
  <c r="V19" i="6" s="1"/>
  <c r="D7" i="17"/>
  <c r="E7" i="17" s="1"/>
  <c r="N22" i="2"/>
  <c r="N20" i="2"/>
  <c r="N21" i="2"/>
  <c r="N18" i="2"/>
  <c r="N19" i="2"/>
  <c r="V11" i="5"/>
  <c r="V15" i="5" s="1"/>
  <c r="P44" i="16"/>
  <c r="P45" i="16"/>
  <c r="U15" i="2"/>
  <c r="U15" i="14"/>
  <c r="V15" i="6"/>
  <c r="P41" i="16"/>
  <c r="U15" i="5"/>
  <c r="V12" i="2"/>
  <c r="V15" i="2" s="1"/>
  <c r="I49" i="16"/>
  <c r="V12" i="1"/>
  <c r="V15" i="1" s="1"/>
  <c r="V15" i="4"/>
  <c r="N34" i="1"/>
  <c r="U34" i="1"/>
  <c r="V34" i="1" s="1"/>
  <c r="U34" i="4"/>
  <c r="V34" i="4" s="1"/>
  <c r="U34" i="6"/>
  <c r="V34" i="6" s="1"/>
  <c r="U22" i="14"/>
  <c r="V18" i="5"/>
  <c r="U35" i="4"/>
  <c r="V35" i="4" s="1"/>
  <c r="U35" i="6"/>
  <c r="V35" i="6" s="1"/>
  <c r="V12" i="14"/>
  <c r="V15" i="14" s="1"/>
  <c r="P40" i="16"/>
  <c r="U15" i="4"/>
  <c r="C9" i="17"/>
  <c r="U35" i="1"/>
  <c r="V35" i="1" s="1"/>
  <c r="U34" i="2"/>
  <c r="U34" i="5"/>
  <c r="N35" i="1"/>
  <c r="U35" i="2"/>
  <c r="V35" i="2" s="1"/>
  <c r="U35" i="5"/>
  <c r="V35" i="5" s="1"/>
  <c r="V35" i="14"/>
  <c r="E3" i="17"/>
  <c r="N11" i="4"/>
  <c r="N12" i="4"/>
  <c r="N8" i="4"/>
  <c r="N10" i="4"/>
  <c r="N18" i="4"/>
  <c r="E5" i="17"/>
  <c r="N19" i="4"/>
  <c r="N21" i="4"/>
  <c r="N22" i="4"/>
  <c r="N20" i="4"/>
  <c r="V31" i="14"/>
  <c r="O29" i="1"/>
  <c r="J57" i="16"/>
  <c r="I57" i="16"/>
  <c r="V31" i="1"/>
  <c r="J43" i="16"/>
  <c r="U34" i="14"/>
  <c r="U15" i="1"/>
  <c r="N37" i="1" l="1"/>
  <c r="I52" i="16"/>
  <c r="O12" i="1"/>
  <c r="N15" i="1"/>
  <c r="L11" i="6"/>
  <c r="M11" i="5"/>
  <c r="L13" i="16" s="1"/>
  <c r="L21" i="14"/>
  <c r="M21" i="14" s="1"/>
  <c r="N22" i="16" s="1"/>
  <c r="M21" i="6"/>
  <c r="M22" i="16" s="1"/>
  <c r="O22" i="16" s="1"/>
  <c r="M40" i="1"/>
  <c r="O80" i="16"/>
  <c r="T40" i="5"/>
  <c r="O29" i="16"/>
  <c r="P33" i="16"/>
  <c r="P35" i="16" s="1"/>
  <c r="O72" i="16"/>
  <c r="M8" i="5"/>
  <c r="L10" i="16" s="1"/>
  <c r="L8" i="6"/>
  <c r="P24" i="16"/>
  <c r="O89" i="16"/>
  <c r="O10" i="2"/>
  <c r="J33" i="16"/>
  <c r="P59" i="16"/>
  <c r="O21" i="16"/>
  <c r="O8" i="2"/>
  <c r="O12" i="2"/>
  <c r="J59" i="16"/>
  <c r="O15" i="1"/>
  <c r="I51" i="16"/>
  <c r="I54" i="16" s="1"/>
  <c r="U37" i="14"/>
  <c r="L18" i="6"/>
  <c r="M18" i="5"/>
  <c r="P57" i="16"/>
  <c r="M22" i="5"/>
  <c r="L23" i="16" s="1"/>
  <c r="L22" i="6"/>
  <c r="P58" i="16"/>
  <c r="P60" i="16"/>
  <c r="M24" i="4"/>
  <c r="K19" i="16"/>
  <c r="T40" i="1"/>
  <c r="N9" i="2"/>
  <c r="J11" i="16"/>
  <c r="M15" i="2"/>
  <c r="M40" i="2" s="1"/>
  <c r="I33" i="16"/>
  <c r="I35" i="16" s="1"/>
  <c r="AA12" i="15"/>
  <c r="AB10" i="15"/>
  <c r="AB12" i="15" s="1"/>
  <c r="J15" i="16"/>
  <c r="N13" i="2"/>
  <c r="J45" i="16" s="1"/>
  <c r="O28" i="16"/>
  <c r="O33" i="16" s="1"/>
  <c r="M12" i="5"/>
  <c r="L14" i="16" s="1"/>
  <c r="L12" i="6"/>
  <c r="O24" i="1"/>
  <c r="V24" i="6"/>
  <c r="L10" i="14"/>
  <c r="M10" i="14" s="1"/>
  <c r="N12" i="16" s="1"/>
  <c r="M10" i="6"/>
  <c r="M12" i="16" s="1"/>
  <c r="O12" i="16" s="1"/>
  <c r="L9" i="5"/>
  <c r="M9" i="4"/>
  <c r="O31" i="1"/>
  <c r="I59" i="16"/>
  <c r="L13" i="5"/>
  <c r="M13" i="4"/>
  <c r="I46" i="16"/>
  <c r="N31" i="4"/>
  <c r="N30" i="4"/>
  <c r="K58" i="16" s="1"/>
  <c r="V24" i="1"/>
  <c r="U24" i="4"/>
  <c r="V37" i="6"/>
  <c r="V37" i="4"/>
  <c r="U24" i="1"/>
  <c r="P50" i="16"/>
  <c r="V24" i="2"/>
  <c r="P52" i="16"/>
  <c r="U24" i="6"/>
  <c r="P62" i="16"/>
  <c r="N24" i="2"/>
  <c r="P49" i="16"/>
  <c r="U24" i="2"/>
  <c r="V21" i="4"/>
  <c r="V24" i="4" s="1"/>
  <c r="U24" i="5"/>
  <c r="P51" i="16"/>
  <c r="V24" i="5"/>
  <c r="N24" i="1"/>
  <c r="N40" i="1" s="1"/>
  <c r="N29" i="4"/>
  <c r="N32" i="4"/>
  <c r="J49" i="16"/>
  <c r="O18" i="2"/>
  <c r="O21" i="2"/>
  <c r="J52" i="16"/>
  <c r="J51" i="16"/>
  <c r="O20" i="2"/>
  <c r="J50" i="16"/>
  <c r="O19" i="2"/>
  <c r="J53" i="16"/>
  <c r="O22" i="2"/>
  <c r="P46" i="16"/>
  <c r="U37" i="2"/>
  <c r="V34" i="2"/>
  <c r="V37" i="2" s="1"/>
  <c r="F7" i="17"/>
  <c r="N29" i="5"/>
  <c r="N31" i="5"/>
  <c r="N30" i="5"/>
  <c r="N32" i="5"/>
  <c r="O30" i="4"/>
  <c r="V22" i="14"/>
  <c r="V24" i="14" s="1"/>
  <c r="P53" i="16"/>
  <c r="V34" i="5"/>
  <c r="V37" i="5" s="1"/>
  <c r="U37" i="5"/>
  <c r="U37" i="4"/>
  <c r="U40" i="4" s="1"/>
  <c r="U37" i="6"/>
  <c r="V37" i="1"/>
  <c r="I62" i="16"/>
  <c r="O35" i="1"/>
  <c r="K59" i="16"/>
  <c r="O31" i="4"/>
  <c r="N35" i="2"/>
  <c r="D9" i="17"/>
  <c r="N34" i="2"/>
  <c r="I61" i="16"/>
  <c r="O34" i="1"/>
  <c r="U37" i="1"/>
  <c r="U24" i="14"/>
  <c r="U40" i="14" s="1"/>
  <c r="K50" i="16"/>
  <c r="O19" i="4"/>
  <c r="K40" i="16"/>
  <c r="O8" i="4"/>
  <c r="N18" i="5"/>
  <c r="F5" i="17"/>
  <c r="N20" i="5"/>
  <c r="N21" i="5"/>
  <c r="N22" i="5"/>
  <c r="N19" i="5"/>
  <c r="O12" i="4"/>
  <c r="K44" i="16"/>
  <c r="P61" i="16"/>
  <c r="V34" i="14"/>
  <c r="V37" i="14" s="1"/>
  <c r="O18" i="4"/>
  <c r="N24" i="4"/>
  <c r="K49" i="16"/>
  <c r="O11" i="4"/>
  <c r="K43" i="16"/>
  <c r="N10" i="5"/>
  <c r="F3" i="17"/>
  <c r="N11" i="5"/>
  <c r="N12" i="5"/>
  <c r="O20" i="4"/>
  <c r="K51" i="16"/>
  <c r="K53" i="16"/>
  <c r="O22" i="4"/>
  <c r="K52" i="16"/>
  <c r="O21" i="4"/>
  <c r="K42" i="16"/>
  <c r="O10" i="4"/>
  <c r="M8" i="6" l="1"/>
  <c r="M10" i="16" s="1"/>
  <c r="O10" i="16" s="1"/>
  <c r="L8" i="14"/>
  <c r="M8" i="14" s="1"/>
  <c r="N10" i="16" s="1"/>
  <c r="N8" i="5"/>
  <c r="L11" i="14"/>
  <c r="M11" i="14" s="1"/>
  <c r="N13" i="16" s="1"/>
  <c r="M11" i="6"/>
  <c r="M13" i="16" s="1"/>
  <c r="O13" i="16" s="1"/>
  <c r="P63" i="16"/>
  <c r="V40" i="1"/>
  <c r="V81" i="1" s="1"/>
  <c r="V83" i="1" s="1"/>
  <c r="U40" i="6"/>
  <c r="K24" i="16"/>
  <c r="L22" i="14"/>
  <c r="M22" i="14" s="1"/>
  <c r="N23" i="16" s="1"/>
  <c r="M22" i="6"/>
  <c r="M23" i="16" s="1"/>
  <c r="L18" i="14"/>
  <c r="M18" i="14" s="1"/>
  <c r="M18" i="6"/>
  <c r="K15" i="16"/>
  <c r="N13" i="4"/>
  <c r="L12" i="14"/>
  <c r="M12" i="14" s="1"/>
  <c r="N14" i="16" s="1"/>
  <c r="M12" i="6"/>
  <c r="M14" i="16" s="1"/>
  <c r="O14" i="16" s="1"/>
  <c r="J41" i="16"/>
  <c r="J46" i="16" s="1"/>
  <c r="N15" i="2"/>
  <c r="O9" i="2"/>
  <c r="M13" i="5"/>
  <c r="L13" i="6"/>
  <c r="K11" i="16"/>
  <c r="M15" i="4"/>
  <c r="M40" i="4" s="1"/>
  <c r="N9" i="4"/>
  <c r="O13" i="2"/>
  <c r="J16" i="16"/>
  <c r="J35" i="16" s="1"/>
  <c r="V40" i="6"/>
  <c r="V81" i="6" s="1"/>
  <c r="V83" i="6" s="1"/>
  <c r="V85" i="6" s="1"/>
  <c r="L9" i="6"/>
  <c r="M9" i="5"/>
  <c r="L19" i="16"/>
  <c r="L24" i="16" s="1"/>
  <c r="M24" i="5"/>
  <c r="U40" i="1"/>
  <c r="V40" i="4"/>
  <c r="V81" i="4" s="1"/>
  <c r="V83" i="4" s="1"/>
  <c r="V85" i="4" s="1"/>
  <c r="V40" i="2"/>
  <c r="V81" i="2" s="1"/>
  <c r="V83" i="2" s="1"/>
  <c r="V85" i="2" s="1"/>
  <c r="O37" i="1"/>
  <c r="O40" i="1" s="1"/>
  <c r="O81" i="1" s="1"/>
  <c r="M83" i="1" s="1"/>
  <c r="O83" i="1" s="1"/>
  <c r="U40" i="5"/>
  <c r="V40" i="5"/>
  <c r="V81" i="5" s="1"/>
  <c r="V83" i="5" s="1"/>
  <c r="V85" i="5" s="1"/>
  <c r="V40" i="14"/>
  <c r="V81" i="14" s="1"/>
  <c r="V83" i="14" s="1"/>
  <c r="V85" i="14" s="1"/>
  <c r="P54" i="16"/>
  <c r="I63" i="16"/>
  <c r="I65" i="16" s="1"/>
  <c r="I67" i="16" s="1"/>
  <c r="O32" i="4"/>
  <c r="K60" i="16"/>
  <c r="K57" i="16"/>
  <c r="O29" i="4"/>
  <c r="O24" i="2"/>
  <c r="J54" i="16"/>
  <c r="O34" i="2"/>
  <c r="J61" i="16"/>
  <c r="N37" i="2"/>
  <c r="L57" i="16"/>
  <c r="O29" i="5"/>
  <c r="O31" i="5"/>
  <c r="L59" i="16"/>
  <c r="E9" i="17"/>
  <c r="N35" i="4"/>
  <c r="N34" i="4"/>
  <c r="N29" i="6"/>
  <c r="N32" i="6"/>
  <c r="N30" i="6"/>
  <c r="N31" i="6"/>
  <c r="G7" i="17"/>
  <c r="J62" i="16"/>
  <c r="O35" i="2"/>
  <c r="O32" i="5"/>
  <c r="L60" i="16"/>
  <c r="L58" i="16"/>
  <c r="O30" i="5"/>
  <c r="L44" i="16"/>
  <c r="O12" i="5"/>
  <c r="N8" i="6"/>
  <c r="G3" i="17"/>
  <c r="N10" i="6"/>
  <c r="N18" i="6"/>
  <c r="N19" i="6"/>
  <c r="G5" i="17"/>
  <c r="N21" i="6"/>
  <c r="N20" i="6"/>
  <c r="L52" i="16"/>
  <c r="O21" i="5"/>
  <c r="L43" i="16"/>
  <c r="O11" i="5"/>
  <c r="O10" i="5"/>
  <c r="L42" i="16"/>
  <c r="O24" i="4"/>
  <c r="O18" i="5"/>
  <c r="L49" i="16"/>
  <c r="N24" i="5"/>
  <c r="L50" i="16"/>
  <c r="O19" i="5"/>
  <c r="K54" i="16"/>
  <c r="L51" i="16"/>
  <c r="O20" i="5"/>
  <c r="O8" i="5"/>
  <c r="L40" i="16"/>
  <c r="O22" i="5"/>
  <c r="L53" i="16"/>
  <c r="V85" i="1" l="1"/>
  <c r="N12" i="6"/>
  <c r="N40" i="2"/>
  <c r="N22" i="6"/>
  <c r="N11" i="6"/>
  <c r="M43" i="16" s="1"/>
  <c r="P65" i="16"/>
  <c r="P67" i="16" s="1"/>
  <c r="I99" i="16"/>
  <c r="O15" i="2"/>
  <c r="L11" i="16"/>
  <c r="M15" i="5"/>
  <c r="M40" i="5" s="1"/>
  <c r="N9" i="5"/>
  <c r="K16" i="16"/>
  <c r="K35" i="16" s="1"/>
  <c r="M24" i="6"/>
  <c r="M19" i="16"/>
  <c r="M24" i="16" s="1"/>
  <c r="L9" i="14"/>
  <c r="M9" i="14" s="1"/>
  <c r="M9" i="6"/>
  <c r="L13" i="14"/>
  <c r="M13" i="14" s="1"/>
  <c r="N15" i="16" s="1"/>
  <c r="M13" i="6"/>
  <c r="M24" i="14"/>
  <c r="N19" i="16"/>
  <c r="N24" i="16" s="1"/>
  <c r="K41" i="16"/>
  <c r="O9" i="4"/>
  <c r="N15" i="4"/>
  <c r="L15" i="16"/>
  <c r="N13" i="5"/>
  <c r="K45" i="16"/>
  <c r="O13" i="4"/>
  <c r="O23" i="16"/>
  <c r="O24" i="5"/>
  <c r="P100" i="16"/>
  <c r="M57" i="16"/>
  <c r="O29" i="6"/>
  <c r="N37" i="4"/>
  <c r="K61" i="16"/>
  <c r="O34" i="4"/>
  <c r="M60" i="16"/>
  <c r="O32" i="6"/>
  <c r="K62" i="16"/>
  <c r="O35" i="4"/>
  <c r="J63" i="16"/>
  <c r="J65" i="16" s="1"/>
  <c r="N35" i="5"/>
  <c r="N34" i="5"/>
  <c r="F9" i="17"/>
  <c r="O37" i="2"/>
  <c r="N32" i="14"/>
  <c r="N31" i="14"/>
  <c r="N30" i="14"/>
  <c r="N29" i="14"/>
  <c r="M59" i="16"/>
  <c r="O31" i="6"/>
  <c r="M58" i="16"/>
  <c r="O30" i="6"/>
  <c r="I100" i="16"/>
  <c r="O85" i="1"/>
  <c r="O87" i="1" s="1"/>
  <c r="M52" i="16"/>
  <c r="O21" i="6"/>
  <c r="O10" i="6"/>
  <c r="M42" i="16"/>
  <c r="O22" i="6"/>
  <c r="M53" i="16"/>
  <c r="N8" i="14"/>
  <c r="N12" i="14"/>
  <c r="N9" i="14"/>
  <c r="N10" i="14"/>
  <c r="N11" i="14"/>
  <c r="N19" i="14"/>
  <c r="N20" i="14"/>
  <c r="N22" i="14"/>
  <c r="N21" i="14"/>
  <c r="N18" i="14"/>
  <c r="O11" i="6"/>
  <c r="O19" i="6"/>
  <c r="M50" i="16"/>
  <c r="O8" i="6"/>
  <c r="M40" i="16"/>
  <c r="N24" i="6"/>
  <c r="M49" i="16"/>
  <c r="O18" i="6"/>
  <c r="O12" i="6"/>
  <c r="M44" i="16"/>
  <c r="L54" i="16"/>
  <c r="O20" i="6"/>
  <c r="M51" i="16"/>
  <c r="I101" i="16" l="1"/>
  <c r="O19" i="16"/>
  <c r="O24" i="16" s="1"/>
  <c r="N13" i="14"/>
  <c r="N15" i="14" s="1"/>
  <c r="P99" i="16"/>
  <c r="P101" i="16" s="1"/>
  <c r="O40" i="2"/>
  <c r="O81" i="2" s="1"/>
  <c r="M83" i="2" s="1"/>
  <c r="O83" i="2" s="1"/>
  <c r="J100" i="16" s="1"/>
  <c r="N40" i="4"/>
  <c r="O15" i="4"/>
  <c r="L41" i="16"/>
  <c r="N15" i="5"/>
  <c r="O9" i="5"/>
  <c r="O37" i="4"/>
  <c r="L45" i="16"/>
  <c r="O13" i="5"/>
  <c r="K46" i="16"/>
  <c r="M15" i="16"/>
  <c r="O15" i="16" s="1"/>
  <c r="N13" i="6"/>
  <c r="M15" i="6"/>
  <c r="M40" i="6" s="1"/>
  <c r="M11" i="16"/>
  <c r="N9" i="6"/>
  <c r="L16" i="16"/>
  <c r="L35" i="16" s="1"/>
  <c r="N11" i="16"/>
  <c r="N16" i="16" s="1"/>
  <c r="N35" i="16" s="1"/>
  <c r="M15" i="14"/>
  <c r="M40" i="14" s="1"/>
  <c r="K63" i="16"/>
  <c r="G9" i="17"/>
  <c r="N34" i="6"/>
  <c r="N35" i="6"/>
  <c r="O34" i="5"/>
  <c r="L61" i="16"/>
  <c r="N37" i="5"/>
  <c r="O29" i="14"/>
  <c r="N57" i="16"/>
  <c r="O57" i="16" s="1"/>
  <c r="O35" i="5"/>
  <c r="L62" i="16"/>
  <c r="O30" i="14"/>
  <c r="N58" i="16"/>
  <c r="O58" i="16" s="1"/>
  <c r="J67" i="16"/>
  <c r="J99" i="16"/>
  <c r="O31" i="14"/>
  <c r="N59" i="16"/>
  <c r="O59" i="16" s="1"/>
  <c r="O32" i="14"/>
  <c r="N60" i="16"/>
  <c r="O60" i="16" s="1"/>
  <c r="M54" i="16"/>
  <c r="O18" i="14"/>
  <c r="N49" i="16"/>
  <c r="O49" i="16" s="1"/>
  <c r="N24" i="14"/>
  <c r="O12" i="14"/>
  <c r="N44" i="16"/>
  <c r="O44" i="16" s="1"/>
  <c r="O21" i="14"/>
  <c r="N52" i="16"/>
  <c r="O52" i="16" s="1"/>
  <c r="N40" i="16"/>
  <c r="O8" i="14"/>
  <c r="O22" i="14"/>
  <c r="N53" i="16"/>
  <c r="O53" i="16" s="1"/>
  <c r="O20" i="14"/>
  <c r="N51" i="16"/>
  <c r="O51" i="16" s="1"/>
  <c r="N50" i="16"/>
  <c r="O50" i="16" s="1"/>
  <c r="O19" i="14"/>
  <c r="O11" i="14"/>
  <c r="N43" i="16"/>
  <c r="O43" i="16" s="1"/>
  <c r="N42" i="16"/>
  <c r="O42" i="16" s="1"/>
  <c r="O10" i="14"/>
  <c r="O24" i="6"/>
  <c r="N41" i="16"/>
  <c r="O9" i="14"/>
  <c r="N45" i="16" l="1"/>
  <c r="N46" i="16" s="1"/>
  <c r="O13" i="14"/>
  <c r="O40" i="4"/>
  <c r="O81" i="4" s="1"/>
  <c r="M83" i="4" s="1"/>
  <c r="O83" i="4" s="1"/>
  <c r="K100" i="16" s="1"/>
  <c r="N40" i="5"/>
  <c r="O15" i="5"/>
  <c r="M16" i="16"/>
  <c r="M35" i="16" s="1"/>
  <c r="O11" i="16"/>
  <c r="O16" i="16" s="1"/>
  <c r="O35" i="16" s="1"/>
  <c r="L63" i="16"/>
  <c r="O37" i="5"/>
  <c r="O40" i="5" s="1"/>
  <c r="O81" i="5" s="1"/>
  <c r="M83" i="5" s="1"/>
  <c r="O83" i="5" s="1"/>
  <c r="L100" i="16" s="1"/>
  <c r="M45" i="16"/>
  <c r="O13" i="6"/>
  <c r="L46" i="16"/>
  <c r="K65" i="16"/>
  <c r="K99" i="16" s="1"/>
  <c r="O9" i="6"/>
  <c r="N15" i="6"/>
  <c r="M41" i="16"/>
  <c r="O85" i="2"/>
  <c r="O87" i="2" s="1"/>
  <c r="O35" i="6"/>
  <c r="M62" i="16"/>
  <c r="O34" i="6"/>
  <c r="M61" i="16"/>
  <c r="N37" i="6"/>
  <c r="J101" i="16"/>
  <c r="N35" i="14"/>
  <c r="N34" i="14"/>
  <c r="O15" i="14"/>
  <c r="O40" i="16"/>
  <c r="N54" i="16"/>
  <c r="O24" i="14"/>
  <c r="O54" i="16"/>
  <c r="O45" i="16" l="1"/>
  <c r="N40" i="6"/>
  <c r="K67" i="16"/>
  <c r="O85" i="4"/>
  <c r="O87" i="4" s="1"/>
  <c r="O85" i="5"/>
  <c r="O87" i="5" s="1"/>
  <c r="K101" i="16"/>
  <c r="O41" i="16"/>
  <c r="O46" i="16" s="1"/>
  <c r="M46" i="16"/>
  <c r="L65" i="16"/>
  <c r="O15" i="6"/>
  <c r="M63" i="16"/>
  <c r="O37" i="6"/>
  <c r="N61" i="16"/>
  <c r="N37" i="14"/>
  <c r="N40" i="14" s="1"/>
  <c r="O34" i="14"/>
  <c r="O35" i="14"/>
  <c r="N62" i="16"/>
  <c r="O62" i="16" s="1"/>
  <c r="O40" i="6" l="1"/>
  <c r="O81" i="6" s="1"/>
  <c r="M83" i="6" s="1"/>
  <c r="O83" i="6" s="1"/>
  <c r="M100" i="16" s="1"/>
  <c r="L99" i="16"/>
  <c r="L101" i="16" s="1"/>
  <c r="L67" i="16"/>
  <c r="M65" i="16"/>
  <c r="N63" i="16"/>
  <c r="N65" i="16" s="1"/>
  <c r="N99" i="16" s="1"/>
  <c r="O61" i="16"/>
  <c r="O63" i="16" s="1"/>
  <c r="O65" i="16" s="1"/>
  <c r="O67" i="16" s="1"/>
  <c r="O37" i="14"/>
  <c r="O40" i="14" s="1"/>
  <c r="O81" i="14" s="1"/>
  <c r="M83" i="14" s="1"/>
  <c r="N67" i="16" l="1"/>
  <c r="O85" i="6"/>
  <c r="O87" i="6" s="1"/>
  <c r="M99" i="16"/>
  <c r="M101" i="16" s="1"/>
  <c r="M67" i="16"/>
  <c r="O99" i="16"/>
  <c r="O83" i="14"/>
  <c r="B105" i="16"/>
  <c r="N100" i="16" l="1"/>
  <c r="N101" i="16" s="1"/>
  <c r="O100" i="16"/>
  <c r="O101" i="16" s="1"/>
  <c r="O85" i="14"/>
  <c r="O8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3681F3BC-D006-47CF-807C-0F20AB495979}">
      <text>
        <r>
          <rPr>
            <b/>
            <sz val="9"/>
            <color indexed="81"/>
            <rFont val="Tahoma"/>
            <family val="2"/>
          </rPr>
          <t>McCaffrey, Kerri:</t>
        </r>
        <r>
          <rPr>
            <sz val="9"/>
            <color indexed="81"/>
            <rFont val="Tahoma"/>
            <family val="2"/>
          </rPr>
          <t xml:space="preserve">
Enter Full 12-months if for full-year project</t>
        </r>
      </text>
    </comment>
    <comment ref="H5" authorId="1" shapeId="0" xr:uid="{00000000-0006-0000-01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1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1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1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1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P5" authorId="1" shapeId="0" xr:uid="{3787293D-C764-4FFE-957D-8F99347AF4F8}">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52AB3DEA-67A7-4DF9-8D86-6AD44AD19DDF}">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60E35345-4A4B-41D5-875E-125C1F6C5101}">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1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1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100-000009000000}">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00000000-0006-0000-01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1" shapeId="0" xr:uid="{00000000-0006-0000-01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1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1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1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1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1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P27" authorId="1" shapeId="0" xr:uid="{70ECB6EE-51FE-41DD-825C-A06EB7D0AEF6}">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R27" authorId="1" shapeId="0" xr:uid="{B978B3B6-BC0E-4D9B-8DA9-24AA904600A5}">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1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00000000-0006-0000-0100-000012000000}">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1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1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1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1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1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1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1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1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1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7547FBAE-497D-4104-B014-24DDE3F4D3C1}">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1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1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AB494127-CB86-486B-9DF2-3B7793233F57}">
      <text>
        <r>
          <rPr>
            <b/>
            <sz val="9"/>
            <color indexed="81"/>
            <rFont val="Tahoma"/>
            <family val="2"/>
          </rPr>
          <t>McCaffrey, Kerri:</t>
        </r>
        <r>
          <rPr>
            <sz val="9"/>
            <color indexed="81"/>
            <rFont val="Tahoma"/>
            <family val="2"/>
          </rPr>
          <t xml:space="preserve">
Enter Full 12-mos if for full-year project</t>
        </r>
      </text>
    </comment>
    <comment ref="H5" authorId="1" shapeId="0" xr:uid="{00000000-0006-0000-02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2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2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2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200-000006000000}">
      <text>
        <r>
          <rPr>
            <b/>
            <sz val="8"/>
            <color indexed="81"/>
            <rFont val="Tahoma"/>
            <family val="2"/>
          </rPr>
          <t xml:space="preserve">Information:
</t>
        </r>
        <r>
          <rPr>
            <sz val="8"/>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1" shapeId="0" xr:uid="{D771BFD9-EDBD-4F53-8931-DBADB25D777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3A73B490-8865-4AC8-B5BC-3206533FC347}">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12B6E415-FE95-4FA3-88C8-758A5367F0F2}">
      <text>
        <r>
          <rPr>
            <b/>
            <sz val="8"/>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2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2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200-000009000000}">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00000000-0006-0000-02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1" shapeId="0" xr:uid="{00000000-0006-0000-02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2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2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2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200-00000F000000}">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J27" authorId="1" shapeId="0" xr:uid="{00000000-0006-0000-02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P27" authorId="1" shapeId="0" xr:uid="{43F9FC17-912D-4F96-9289-7951F01206FE}">
      <text>
        <r>
          <rPr>
            <b/>
            <sz val="12"/>
            <color indexed="81"/>
            <rFont val="Tahoma"/>
            <family val="2"/>
          </rPr>
          <t xml:space="preserve">Information:
</t>
        </r>
        <r>
          <rPr>
            <sz val="12"/>
            <color indexed="81"/>
            <rFont val="Tahoma"/>
            <family val="2"/>
          </rPr>
          <t xml:space="preserve">Insert the number of academic term hours. </t>
        </r>
      </text>
    </comment>
    <comment ref="R27" authorId="1" shapeId="0" xr:uid="{F9D845D2-84F2-4192-8D52-F18153CF37B4}">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2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7DC36AC3-40BA-4C89-9D23-6CE6815E97E7}">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2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2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200-000015000000}">
      <text>
        <r>
          <rPr>
            <b/>
            <sz val="12"/>
            <color indexed="81"/>
            <rFont val="Tahoma"/>
            <family val="2"/>
          </rPr>
          <t>Information:</t>
        </r>
        <r>
          <rPr>
            <sz val="12"/>
            <color indexed="81"/>
            <rFont val="Tahoma"/>
            <family val="2"/>
          </rPr>
          <t xml:space="preserve">
Please review the information tab for description of allowable costs</t>
        </r>
        <r>
          <rPr>
            <sz val="8"/>
            <color indexed="81"/>
            <rFont val="Tahoma"/>
            <family val="2"/>
          </rPr>
          <t>.</t>
        </r>
      </text>
    </comment>
    <comment ref="B57" authorId="1" shapeId="0" xr:uid="{00000000-0006-0000-02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2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2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2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2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2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821CCF33-1BF1-49A3-9541-55254F7770DF}">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2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2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2CF7D56D-A713-4729-8D45-1998E291401D}">
      <text>
        <r>
          <rPr>
            <b/>
            <sz val="9"/>
            <color indexed="81"/>
            <rFont val="Tahoma"/>
            <family val="2"/>
          </rPr>
          <t>McCaffrey, Kerri:</t>
        </r>
        <r>
          <rPr>
            <sz val="9"/>
            <color indexed="81"/>
            <rFont val="Tahoma"/>
            <family val="2"/>
          </rPr>
          <t xml:space="preserve">
Enter Full 12-mos if for full-year project</t>
        </r>
      </text>
    </comment>
    <comment ref="H5" authorId="1" shapeId="0" xr:uid="{00000000-0006-0000-03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3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3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3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3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1" shapeId="0" xr:uid="{F0B33128-E72A-40F5-8CFA-4D389EFB33BD}">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A5CEDA5E-79CC-4B3A-9D83-5E4DF8424444}">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5CE03384-F610-4B11-946E-93E578754AFB}">
      <text>
        <r>
          <rPr>
            <b/>
            <sz val="8"/>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3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3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300-000009000000}">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00000000-0006-0000-03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1" shapeId="0" xr:uid="{00000000-0006-0000-03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3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3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3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3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300-000010000000}">
      <text>
        <r>
          <rPr>
            <b/>
            <sz val="12"/>
            <color indexed="81"/>
            <rFont val="Tahoma"/>
            <family val="2"/>
          </rPr>
          <t>Information:</t>
        </r>
        <r>
          <rPr>
            <sz val="12"/>
            <color indexed="81"/>
            <rFont val="Tahoma"/>
            <family val="2"/>
          </rPr>
          <t xml:space="preserve">
Insert the number of summer term hours. </t>
        </r>
      </text>
    </comment>
    <comment ref="P27" authorId="1" shapeId="0" xr:uid="{A13C53D3-FC29-4E86-9E47-3053C395F3F6}">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R27" authorId="1" shapeId="0" xr:uid="{151CEBC8-FC28-4F7E-9042-9E232E8251FE}">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300-000011000000}">
      <text>
        <r>
          <rPr>
            <b/>
            <sz val="12"/>
            <color indexed="81"/>
            <rFont val="Tahoma"/>
            <family val="2"/>
          </rPr>
          <t xml:space="preserve">Information:
</t>
        </r>
        <r>
          <rPr>
            <sz val="12"/>
            <color indexed="81"/>
            <rFont val="Tahoma"/>
            <family val="2"/>
          </rPr>
          <t xml:space="preserve">Assistantship stipends are usually based on twenty (20) hours per week (15 weeks per semester) or twenty (20) hours per week (for five weeks) during the summer term, but may vary by program/project dependent upon duties. </t>
        </r>
      </text>
    </comment>
    <comment ref="B42" authorId="1" shapeId="0" xr:uid="{EB0FB871-A7A6-4985-BC3C-72EA0FC363A4}">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3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3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3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3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3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3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3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3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3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C25E2B6B-9851-49A0-87A8-A67D4B4E2B88}">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3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3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3D46011E-135D-4AAB-8A4A-B7644ACB79EE}">
      <text>
        <r>
          <rPr>
            <b/>
            <sz val="9"/>
            <color indexed="81"/>
            <rFont val="Tahoma"/>
            <family val="2"/>
          </rPr>
          <t>McCaffrey, Kerri:</t>
        </r>
        <r>
          <rPr>
            <sz val="9"/>
            <color indexed="81"/>
            <rFont val="Tahoma"/>
            <family val="2"/>
          </rPr>
          <t xml:space="preserve">
Enter Full 12-mos if for full-year project</t>
        </r>
      </text>
    </comment>
    <comment ref="H5" authorId="1" shapeId="0" xr:uid="{6D151F02-18FB-459E-81C2-448CA55B7897}">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FFE9CA03-7FED-4379-8451-AD0C46C12E36}">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25726D16-90BC-4512-B950-543AFC5CFF4A}">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C68D253D-5794-464E-B90C-8DBA942A97A1}">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747E1B2A-3A34-44E1-9F50-BC93067895F1}">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1" shapeId="0" xr:uid="{20564625-DFEC-42B5-9494-0AAE1FB9B27D}">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751EC2A7-5ECE-47FC-A8D1-56397DA4738E}">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485F2D15-54C4-4E70-8482-FE5819E4D21A}">
      <text>
        <r>
          <rPr>
            <b/>
            <sz val="8"/>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ECFA8D52-2CAF-44FE-BD37-67E57253D742}">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465391FE-4081-4003-A590-958934CF2BD9}">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9C5E1C38-07ED-4ECB-8E1C-BE3CE9DF569C}">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B9430EAF-74EF-41CA-A2F0-895DF1750ADC}">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7" authorId="1" shapeId="0" xr:uid="{0CAD2B2F-343E-492C-BA7F-1DF47868440E}">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5AD131A6-97C1-4060-B906-D5989865B732}">
      <text>
        <r>
          <rPr>
            <b/>
            <sz val="12"/>
            <color indexed="81"/>
            <rFont val="Tahoma"/>
            <family val="2"/>
          </rPr>
          <t>Information:</t>
        </r>
        <r>
          <rPr>
            <sz val="12"/>
            <color indexed="81"/>
            <rFont val="Tahoma"/>
            <family val="2"/>
          </rPr>
          <t xml:space="preserve">
Please insert Base Salary in accordance with ASU guidelines</t>
        </r>
        <r>
          <rPr>
            <sz val="8"/>
            <color indexed="81"/>
            <rFont val="Tahoma"/>
            <family val="2"/>
          </rPr>
          <t>.</t>
        </r>
      </text>
    </comment>
    <comment ref="M26" authorId="1" shapeId="0" xr:uid="{01748095-A65C-41DC-973C-D3742A2A81DE}">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314A0644-F6A1-450E-8AF5-E905A18B4AB6}">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D9445FBE-0715-42C3-85A1-4EBDEEC4ACB3}">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J27" authorId="1" shapeId="0" xr:uid="{4D7B8EF4-CCBA-4F18-BFE8-E6D4BEB764B9}">
      <text>
        <r>
          <rPr>
            <b/>
            <sz val="8"/>
            <color indexed="81"/>
            <rFont val="Tahoma"/>
            <family val="2"/>
          </rPr>
          <t>Information:</t>
        </r>
        <r>
          <rPr>
            <sz val="8"/>
            <color indexed="81"/>
            <rFont val="Tahoma"/>
            <family val="2"/>
          </rPr>
          <t xml:space="preserve">
</t>
        </r>
        <r>
          <rPr>
            <sz val="12"/>
            <color indexed="81"/>
            <rFont val="Tahoma"/>
            <family val="2"/>
          </rPr>
          <t xml:space="preserve">Insert the number of summer term hours. </t>
        </r>
      </text>
    </comment>
    <comment ref="P27" authorId="1" shapeId="0" xr:uid="{431FBB9D-A499-4D37-9248-D441C0D7EDBD}">
      <text>
        <r>
          <rPr>
            <b/>
            <sz val="12"/>
            <color indexed="81"/>
            <rFont val="Tahoma"/>
            <family val="2"/>
          </rPr>
          <t xml:space="preserve">Information:
</t>
        </r>
        <r>
          <rPr>
            <sz val="12"/>
            <color indexed="81"/>
            <rFont val="Tahoma"/>
            <family val="2"/>
          </rPr>
          <t xml:space="preserve">Insert the number of academic term hours. </t>
        </r>
      </text>
    </comment>
    <comment ref="R27" authorId="1" shapeId="0" xr:uid="{2AA07F2B-0F43-4908-A981-9EC97CEB5C66}">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526A098C-6E70-4369-8D46-398BB749E3ED}">
      <text>
        <r>
          <rPr>
            <b/>
            <sz val="12"/>
            <color indexed="81"/>
            <rFont val="Tahoma"/>
            <family val="2"/>
          </rPr>
          <t xml:space="preserve">Information:
</t>
        </r>
        <r>
          <rPr>
            <sz val="12"/>
            <color indexed="81"/>
            <rFont val="Tahoma"/>
            <family val="2"/>
          </rPr>
          <t xml:space="preserve">Assistantship stipends are usually based on twenty (20) hours per week (15 weeks per semester) or twenty (20) hours per week (for five weeks) during the summer term, but may vary by program/project dependent upon duties. </t>
        </r>
      </text>
    </comment>
    <comment ref="B42" authorId="1" shapeId="0" xr:uid="{459C58C3-4E3C-4073-8F16-6B0F7E75D47B}">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C3308CC1-1B37-4491-903D-ECB8F49C3713}">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2" shapeId="0" xr:uid="{486E84D9-60C2-4BC0-9106-1D2D2BFBCEA6}">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25A7A1CF-3138-40BE-866D-7A3CA3B1D143}">
      <text>
        <r>
          <rPr>
            <b/>
            <sz val="8"/>
            <color indexed="81"/>
            <rFont val="Tahoma"/>
            <family val="2"/>
          </rPr>
          <t>I</t>
        </r>
        <r>
          <rPr>
            <b/>
            <sz val="12"/>
            <color indexed="81"/>
            <rFont val="Tahoma"/>
            <family val="2"/>
          </rPr>
          <t>nformation:</t>
        </r>
        <r>
          <rPr>
            <sz val="12"/>
            <color indexed="81"/>
            <rFont val="Tahoma"/>
            <family val="2"/>
          </rPr>
          <t xml:space="preserve">
Please review the information tab for description of allowable costs.</t>
        </r>
      </text>
    </comment>
    <comment ref="B57" authorId="1" shapeId="0" xr:uid="{2CB41B89-7F44-48C2-8010-D265713CF7E5}">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FC7F401D-6FF9-4C7B-907C-491962FFBEA6}">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8A7D8782-151F-4D49-B423-67A55A58A649}">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8183AA9C-8E16-43D5-A847-EC95BE2F10D1}">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BC522D3B-A670-461F-8158-6E55E98A3968}">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5D638C72-9E79-4FC4-B957-45F28272B2D9}">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CD57EA54-24B1-4716-A5C6-AA153278BE65}">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590314E-A639-4393-88E2-A778DFE02D6E}">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93FE95BB-9D76-419E-931F-236B76B8ACA5}">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24155790-AA0F-41CE-AE60-991A00BAE340}">
      <text>
        <r>
          <rPr>
            <b/>
            <sz val="9"/>
            <color indexed="81"/>
            <rFont val="Tahoma"/>
            <family val="2"/>
          </rPr>
          <t>McCaffrey, Kerri:</t>
        </r>
        <r>
          <rPr>
            <sz val="9"/>
            <color indexed="81"/>
            <rFont val="Tahoma"/>
            <family val="2"/>
          </rPr>
          <t xml:space="preserve">
Enter Full 12-mos if for full-year project</t>
        </r>
      </text>
    </comment>
    <comment ref="H5" authorId="1" shapeId="0" xr:uid="{00000000-0006-0000-05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5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5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5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5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P5" authorId="1" shapeId="0" xr:uid="{98B4BAE0-D1E1-4723-8183-4E80730D188B}">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EF2740AA-DB7F-4063-93A5-2A12BB4DA2BB}">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3F7E7C29-52BF-47D0-934A-E2B0092E05DD}">
      <text>
        <r>
          <rPr>
            <b/>
            <sz val="8"/>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5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5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500-000009000000}">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00000000-0006-0000-05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7" authorId="1" shapeId="0" xr:uid="{00000000-0006-0000-05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5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5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5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H27" authorId="1" shapeId="0" xr:uid="{00000000-0006-0000-0500-00000F000000}">
      <text>
        <r>
          <rPr>
            <b/>
            <sz val="12"/>
            <color indexed="81"/>
            <rFont val="Tahoma"/>
            <family val="2"/>
          </rPr>
          <t xml:space="preserve">Information:
</t>
        </r>
        <r>
          <rPr>
            <sz val="12"/>
            <color indexed="81"/>
            <rFont val="Tahoma"/>
            <family val="2"/>
          </rPr>
          <t>Insert the number of academic term hours.</t>
        </r>
        <r>
          <rPr>
            <sz val="8"/>
            <color indexed="81"/>
            <rFont val="Tahoma"/>
            <family val="2"/>
          </rPr>
          <t xml:space="preserve"> </t>
        </r>
      </text>
    </comment>
    <comment ref="J27" authorId="1" shapeId="0" xr:uid="{00000000-0006-0000-05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P27" authorId="1" shapeId="0" xr:uid="{02FA8865-ECF7-4E3A-A31E-A9B5A4492211}">
      <text>
        <r>
          <rPr>
            <b/>
            <sz val="12"/>
            <color indexed="81"/>
            <rFont val="Tahoma"/>
            <family val="2"/>
          </rPr>
          <t xml:space="preserve">Information:
</t>
        </r>
        <r>
          <rPr>
            <sz val="12"/>
            <color indexed="81"/>
            <rFont val="Tahoma"/>
            <family val="2"/>
          </rPr>
          <t xml:space="preserve">Insert the number of academic term hours. </t>
        </r>
      </text>
    </comment>
    <comment ref="R27" authorId="1" shapeId="0" xr:uid="{5BC5324D-3A3F-478C-837F-FE093E41534B}">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500-000011000000}">
      <text>
        <r>
          <rPr>
            <b/>
            <sz val="12"/>
            <color indexed="81"/>
            <rFont val="Tahoma"/>
            <family val="2"/>
          </rPr>
          <t xml:space="preserve">Information:
</t>
        </r>
        <r>
          <rPr>
            <sz val="12"/>
            <color indexed="81"/>
            <rFont val="Tahoma"/>
            <family val="2"/>
          </rPr>
          <t xml:space="preserve">Assistantship stipends are usually based on twenty (20) hours per week (15 weeks per semester) or twenty (20) hours per week (for five weeks) during the summer term, but may vary by program/project dependent upon duties. </t>
        </r>
      </text>
    </comment>
    <comment ref="B42" authorId="1" shapeId="0" xr:uid="{2F2734D4-8A46-4A1B-AFB7-9807D71367AF}">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5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2" shapeId="0" xr:uid="{00000000-0006-0000-05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5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5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5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5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5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5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5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4D99818E-D9FA-49A8-BEB0-6A169EA883A6}">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5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5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2D9B4470-BC2A-416C-9DA1-F62832DFFF98}">
      <text>
        <r>
          <rPr>
            <b/>
            <sz val="9"/>
            <color indexed="81"/>
            <rFont val="Tahoma"/>
            <family val="2"/>
          </rPr>
          <t>McCaffrey, Kerri:</t>
        </r>
        <r>
          <rPr>
            <sz val="9"/>
            <color indexed="81"/>
            <rFont val="Tahoma"/>
            <family val="2"/>
          </rPr>
          <t xml:space="preserve">
Enter Full 12-mos if for full-year project</t>
        </r>
      </text>
    </comment>
    <comment ref="H5" authorId="1" shapeId="0" xr:uid="{00000000-0006-0000-06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6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6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6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600-000006000000}">
      <text>
        <r>
          <rPr>
            <b/>
            <sz val="12"/>
            <color indexed="81"/>
            <rFont val="Tahoma"/>
            <family val="2"/>
          </rPr>
          <t xml:space="preserve">Information:
</t>
        </r>
        <r>
          <rPr>
            <sz val="12"/>
            <color indexed="81"/>
            <rFont val="Tahoma"/>
            <family val="2"/>
          </rPr>
          <t>Fringe benefits are allowable as a direct cost (if not included as an indirect cost) in proportion to the salary charged to the grant.</t>
        </r>
        <r>
          <rPr>
            <sz val="8"/>
            <color indexed="81"/>
            <rFont val="Tahoma"/>
            <family val="2"/>
          </rPr>
          <t xml:space="preserve"> 
</t>
        </r>
      </text>
    </comment>
    <comment ref="P5" authorId="1" shapeId="0" xr:uid="{1762B97E-A4A9-4627-B116-60B34E6A4EF6}">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EA50B08B-66C2-4EFB-9228-D3E9946E5E84}">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9C41E6B8-5EF7-494B-B17E-DF82CD328C78}">
      <text>
        <r>
          <rPr>
            <b/>
            <sz val="12"/>
            <color indexed="81"/>
            <rFont val="Tahoma"/>
            <family val="2"/>
          </rPr>
          <t xml:space="preserve">Information:
</t>
        </r>
        <r>
          <rPr>
            <sz val="12"/>
            <color indexed="81"/>
            <rFont val="Tahoma"/>
            <family val="2"/>
          </rPr>
          <t>Fringe benefits are allowable as a direct cost (if not included as an indirect cost) in proportion to the salary charged to the grant</t>
        </r>
        <r>
          <rPr>
            <sz val="8"/>
            <color indexed="81"/>
            <rFont val="Tahoma"/>
            <family val="2"/>
          </rPr>
          <t xml:space="preserve">. 
</t>
        </r>
      </text>
    </comment>
    <comment ref="B7" authorId="1" shapeId="0" xr:uid="{00000000-0006-0000-06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6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600-000009000000}">
      <text>
        <r>
          <rPr>
            <b/>
            <sz val="12"/>
            <color indexed="81"/>
            <rFont val="Tahoma"/>
            <family val="2"/>
          </rPr>
          <t xml:space="preserve">Information:
</t>
        </r>
        <r>
          <rPr>
            <sz val="12"/>
            <color indexed="81"/>
            <rFont val="Tahoma"/>
            <family val="2"/>
          </rPr>
          <t>In this column you should have the total salary for your effort on this project.</t>
        </r>
        <r>
          <rPr>
            <sz val="8"/>
            <color indexed="81"/>
            <rFont val="Tahoma"/>
            <family val="2"/>
          </rPr>
          <t xml:space="preserve">
</t>
        </r>
      </text>
    </comment>
    <comment ref="N16" authorId="1" shapeId="0" xr:uid="{00000000-0006-0000-0600-00000A000000}">
      <text>
        <r>
          <rPr>
            <b/>
            <sz val="12"/>
            <color indexed="81"/>
            <rFont val="Tahoma"/>
            <family val="2"/>
          </rPr>
          <t xml:space="preserve">Information:
</t>
        </r>
        <r>
          <rPr>
            <sz val="12"/>
            <color indexed="81"/>
            <rFont val="Tahoma"/>
            <family val="2"/>
          </rPr>
          <t>Fringe benefits are allowable as a direct cost (if not included as an indirect cost) in proportion to the salary charged to the grant</t>
        </r>
        <r>
          <rPr>
            <sz val="8"/>
            <color indexed="81"/>
            <rFont val="Tahoma"/>
            <family val="2"/>
          </rPr>
          <t xml:space="preserve">. 
</t>
        </r>
      </text>
    </comment>
    <comment ref="B17" authorId="1" shapeId="0" xr:uid="{00000000-0006-0000-06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6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600-00000D000000}">
      <text>
        <r>
          <rPr>
            <b/>
            <sz val="12"/>
            <color indexed="81"/>
            <rFont val="Tahoma"/>
            <family val="2"/>
          </rPr>
          <t xml:space="preserve">Information:
</t>
        </r>
        <r>
          <rPr>
            <sz val="12"/>
            <color indexed="81"/>
            <rFont val="Tahoma"/>
            <family val="2"/>
          </rPr>
          <t>In this column you should have the total of yoursalary based on your effort on this project.</t>
        </r>
      </text>
    </comment>
    <comment ref="N26" authorId="1" shapeId="0" xr:uid="{00000000-0006-0000-06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600-00000F000000}">
      <text>
        <r>
          <rPr>
            <b/>
            <sz val="12"/>
            <color indexed="81"/>
            <rFont val="Tahoma"/>
            <family val="2"/>
          </rPr>
          <t xml:space="preserve">Information:
</t>
        </r>
        <r>
          <rPr>
            <sz val="12"/>
            <color indexed="81"/>
            <rFont val="Tahoma"/>
            <family val="2"/>
          </rPr>
          <t xml:space="preserve">Insert the number of academic term hours. </t>
        </r>
      </text>
    </comment>
    <comment ref="J27" authorId="1" shapeId="0" xr:uid="{00000000-0006-0000-0600-000010000000}">
      <text>
        <r>
          <rPr>
            <b/>
            <sz val="12"/>
            <color indexed="81"/>
            <rFont val="Tahoma"/>
            <family val="2"/>
          </rPr>
          <t>Information:</t>
        </r>
        <r>
          <rPr>
            <sz val="12"/>
            <color indexed="81"/>
            <rFont val="Tahoma"/>
            <family val="2"/>
          </rPr>
          <t xml:space="preserve">
Insert the number of summer term hours. </t>
        </r>
      </text>
    </comment>
    <comment ref="P27" authorId="1" shapeId="0" xr:uid="{95C4769E-5229-43F1-981B-137784023533}">
      <text>
        <r>
          <rPr>
            <b/>
            <sz val="12"/>
            <color indexed="81"/>
            <rFont val="Tahoma"/>
            <family val="2"/>
          </rPr>
          <t xml:space="preserve">Information:
</t>
        </r>
        <r>
          <rPr>
            <sz val="12"/>
            <color indexed="81"/>
            <rFont val="Tahoma"/>
            <family val="2"/>
          </rPr>
          <t xml:space="preserve">Insert the number of academic term hours. </t>
        </r>
      </text>
    </comment>
    <comment ref="R27" authorId="1" shapeId="0" xr:uid="{1E6CBBD1-6EE5-4254-85DC-A400DE055E86}">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B28" authorId="1" shapeId="0" xr:uid="{00000000-0006-0000-0600-000011000000}">
      <text>
        <r>
          <rPr>
            <b/>
            <sz val="12"/>
            <color indexed="81"/>
            <rFont val="Tahoma"/>
            <family val="2"/>
          </rPr>
          <t xml:space="preserve">Information:
</t>
        </r>
        <r>
          <rPr>
            <sz val="12"/>
            <color indexed="81"/>
            <rFont val="Tahoma"/>
            <family val="2"/>
          </rPr>
          <t xml:space="preserve">Assistantship stipends are usually based on twenty (20) hours per week (15 weeks per semester) or twenty (20) hours per week (for five weeks) during the summer term, but may vary by program/project dependent upon duties. </t>
        </r>
      </text>
    </comment>
    <comment ref="B42" authorId="1" shapeId="0" xr:uid="{064EEB2F-0A09-468A-ADA4-31EA4C956A62}">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6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6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600-000015000000}">
      <text>
        <r>
          <rPr>
            <b/>
            <sz val="12"/>
            <color indexed="81"/>
            <rFont val="Tahoma"/>
            <family val="2"/>
          </rPr>
          <t>Information:</t>
        </r>
        <r>
          <rPr>
            <sz val="12"/>
            <color indexed="81"/>
            <rFont val="Tahoma"/>
            <family val="2"/>
          </rPr>
          <t xml:space="preserve">
Please review the information tab for description of allowable costs</t>
        </r>
        <r>
          <rPr>
            <sz val="8"/>
            <color indexed="81"/>
            <rFont val="Tahoma"/>
            <family val="2"/>
          </rPr>
          <t>.</t>
        </r>
      </text>
    </comment>
    <comment ref="B57" authorId="1" shapeId="0" xr:uid="{00000000-0006-0000-06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6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6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6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6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6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0" shapeId="0" xr:uid="{47356A71-9B30-45C4-8765-203DC5D413FC}">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600-00001C000000}">
      <text>
        <r>
          <rPr>
            <b/>
            <sz val="12"/>
            <color indexed="81"/>
            <rFont val="Tahoma"/>
            <family val="2"/>
          </rPr>
          <t xml:space="preserve">Information:
</t>
        </r>
        <r>
          <rPr>
            <sz val="12"/>
            <color indexed="81"/>
            <rFont val="Tahoma"/>
            <family val="2"/>
          </rPr>
          <t>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6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sharedStrings.xml><?xml version="1.0" encoding="utf-8"?>
<sst xmlns="http://schemas.openxmlformats.org/spreadsheetml/2006/main" count="1125" uniqueCount="228">
  <si>
    <t>A student who is enrolled in a degree program (part-time or full-time) leading to a bachelor’s degree.</t>
  </si>
  <si>
    <t>TOTAL PERSONNEL MTDC</t>
  </si>
  <si>
    <t>TOTAL EQUIPMENT MTDC</t>
  </si>
  <si>
    <t>TOTAL TRAVEL MTDC</t>
  </si>
  <si>
    <t>TOTAL REQUEST MTDC</t>
  </si>
  <si>
    <t>*Notes:</t>
  </si>
  <si>
    <t>Graduate Assistant</t>
  </si>
  <si>
    <t>MTDC BUDGET CALCULATION SHEET</t>
  </si>
  <si>
    <t>DOMESTIC</t>
  </si>
  <si>
    <t>FUND #:</t>
  </si>
  <si>
    <t>Types of budget templates</t>
  </si>
  <si>
    <t>TOTAL OTHER DIRECT COSTS MTDC</t>
  </si>
  <si>
    <t>TOTAL DIRECT COSTS MTDC</t>
  </si>
  <si>
    <t>Hourly rate</t>
  </si>
  <si>
    <t>Glossary of Terms</t>
  </si>
  <si>
    <t>Other</t>
  </si>
  <si>
    <t>OTHER DIRECT COSTS</t>
  </si>
  <si>
    <t>Materials and Supplies</t>
  </si>
  <si>
    <t>Publication Costs</t>
  </si>
  <si>
    <t>INDIRECT COSTS</t>
  </si>
  <si>
    <t>RATE:</t>
  </si>
  <si>
    <t>BASE:</t>
  </si>
  <si>
    <t>EFFORT</t>
  </si>
  <si>
    <t>BASE</t>
  </si>
  <si>
    <t>SALARY</t>
  </si>
  <si>
    <t>FOREIGN</t>
  </si>
  <si>
    <t>Stipends</t>
  </si>
  <si>
    <t>Travel</t>
  </si>
  <si>
    <t>Subsistence</t>
  </si>
  <si>
    <t>Communication (postage/phone)</t>
  </si>
  <si>
    <t>Acad Year</t>
  </si>
  <si>
    <t>Summer</t>
  </si>
  <si>
    <t>Cost-share</t>
  </si>
  <si>
    <t>request</t>
  </si>
  <si>
    <t>Base salary</t>
  </si>
  <si>
    <t xml:space="preserve">Salary </t>
  </si>
  <si>
    <t>PM</t>
  </si>
  <si>
    <t>Effort</t>
  </si>
  <si>
    <t xml:space="preserve">Calendar </t>
  </si>
  <si>
    <t>benefits</t>
  </si>
  <si>
    <t xml:space="preserve">Fringe </t>
  </si>
  <si>
    <t>Sub TOTAL</t>
  </si>
  <si>
    <t>Acad Yr</t>
  </si>
  <si>
    <t>Project title:</t>
  </si>
  <si>
    <t>Academic</t>
  </si>
  <si>
    <t>Year Hrs</t>
  </si>
  <si>
    <t>hours</t>
  </si>
  <si>
    <t>Banner code</t>
  </si>
  <si>
    <t>TOTAL PROJECT COST</t>
  </si>
  <si>
    <t>TRAVEL (ASU personnel &amp; students only)</t>
  </si>
  <si>
    <r>
      <rPr>
        <b/>
        <sz val="12"/>
        <rFont val="Tahoma"/>
        <family val="2"/>
      </rPr>
      <t>*Notes:</t>
    </r>
    <r>
      <rPr>
        <sz val="12"/>
        <rFont val="Tahoma"/>
        <family val="2"/>
      </rPr>
      <t xml:space="preserve"> </t>
    </r>
  </si>
  <si>
    <t>Tuition/Scholarship/Fellowship (tuition paid in lieu of wages should be entered above as salary)</t>
  </si>
  <si>
    <t xml:space="preserve">Material/Supplies: (expendable items w/ useful life of less than 1 yr.) </t>
  </si>
  <si>
    <t xml:space="preserve">Small Equipment: (non-expendable items/equipment costing less than $5,000) </t>
  </si>
  <si>
    <t>Computer/Computer equipment: (laptops/desktops/tablets/printers, etc. costing less than $5,000)</t>
  </si>
  <si>
    <t>Undergrad/Grad. Student (Assistantship/Student temp)</t>
  </si>
  <si>
    <t>Non-student temp</t>
  </si>
  <si>
    <t>STUDENT/NON-STUDENT TEMP PERSONNEL</t>
  </si>
  <si>
    <t>TOTAL STUDENT/NON-STUDENT TEMP PERSONNEL MTDC</t>
  </si>
  <si>
    <t>TOTAL ASU PERSONNEL (9-month faculty) MTDC</t>
  </si>
  <si>
    <t>TOTAL ASU PERSONNEL (12-month EPA-Admin &amp; SPA) MTDC</t>
  </si>
  <si>
    <t>ASU PERSONNEL: 9-month appointments (faculty)</t>
  </si>
  <si>
    <t xml:space="preserve">ASU PERSONNEL: 12-month appointments (EPA-Admin &amp; SPA) </t>
  </si>
  <si>
    <t>TRAVEL WORKSHEET</t>
  </si>
  <si>
    <t xml:space="preserve">Project Title: </t>
  </si>
  <si>
    <t>DOMESTIC TRAVEL</t>
  </si>
  <si>
    <t>Trip 1</t>
  </si>
  <si>
    <t>Trip 2</t>
  </si>
  <si>
    <t>Trip 3</t>
  </si>
  <si>
    <t>Trip 4</t>
  </si>
  <si>
    <t>Destination:</t>
  </si>
  <si>
    <t xml:space="preserve">Personnel traveling: </t>
  </si>
  <si>
    <t>Airfare</t>
  </si>
  <si>
    <t>Hotel</t>
  </si>
  <si>
    <t>$/night</t>
  </si>
  <si>
    <t># nights</t>
  </si>
  <si>
    <t>Per diem</t>
  </si>
  <si>
    <t>$/day</t>
  </si>
  <si>
    <t># days</t>
  </si>
  <si>
    <t>Mileage to/fm. airport, meeting, field site, etc.</t>
  </si>
  <si>
    <t>$/mile</t>
  </si>
  <si>
    <t># miles</t>
  </si>
  <si>
    <t>Transportation to/fm. airport &amp; hotel</t>
  </si>
  <si>
    <t>Ground transportation (cabs, rental car)</t>
  </si>
  <si>
    <t>Airport parking</t>
  </si>
  <si>
    <t>Hotel parking</t>
  </si>
  <si>
    <t>Tips</t>
  </si>
  <si>
    <t>Conference registration fees</t>
  </si>
  <si>
    <t xml:space="preserve">Other: </t>
  </si>
  <si>
    <t>SUBTOTAL</t>
  </si>
  <si>
    <t>Number of persons traveling</t>
  </si>
  <si>
    <t>TOTAL TRIP 1</t>
  </si>
  <si>
    <t>TOTAL TRIP 2</t>
  </si>
  <si>
    <t>TOTAL TRIP 3</t>
  </si>
  <si>
    <t>TOTAL TRIP 4</t>
  </si>
  <si>
    <t>FOREIGN TRAVEL</t>
  </si>
  <si>
    <t>Insert name</t>
  </si>
  <si>
    <t>PARTICIPANT/TRAINEE COSTS</t>
  </si>
  <si>
    <t>Total Number of Trips</t>
  </si>
  <si>
    <t>TOTAL TRIP</t>
  </si>
  <si>
    <t>Domestic</t>
  </si>
  <si>
    <t>Foreign</t>
  </si>
  <si>
    <t>Total</t>
  </si>
  <si>
    <t xml:space="preserve">Total Travel Per Year </t>
  </si>
  <si>
    <t>(with annual increases of 5%)</t>
  </si>
  <si>
    <t>TOTAL PARTICIPANT/TRAINEE COSTS MTDC</t>
  </si>
  <si>
    <t>Principal Investigator, Program Director, or Project Director</t>
  </si>
  <si>
    <t>Tuition paid as wages</t>
  </si>
  <si>
    <t>Tuition paid as financial aid</t>
  </si>
  <si>
    <t xml:space="preserve">Base salary  </t>
  </si>
  <si>
    <t>Fringe benefits</t>
  </si>
  <si>
    <t xml:space="preserve">Travel </t>
  </si>
  <si>
    <t>Publication costs</t>
  </si>
  <si>
    <t>Materials and supplies</t>
  </si>
  <si>
    <t xml:space="preserve">Senior personnel </t>
  </si>
  <si>
    <t xml:space="preserve">Postdoctoral associate </t>
  </si>
  <si>
    <t>Graduate student/student temp</t>
  </si>
  <si>
    <t>Undergraduate student</t>
  </si>
  <si>
    <t xml:space="preserve">Other professional </t>
  </si>
  <si>
    <t>Participant/trainee costs</t>
  </si>
  <si>
    <t>Cost-Share/matching funds</t>
  </si>
  <si>
    <t>SUBTOTAL MATERIALS AND SUPPLIES</t>
  </si>
  <si>
    <t>Other (examples: software licensing; equipment/space rental; fees for campus services; data management/IT support; human subject payments)</t>
  </si>
  <si>
    <t>Other  (examples: software licensing; equipment/space rental; fees for campus services; data management/IT support; human subject payments)</t>
  </si>
  <si>
    <t>Consultant/Contractor</t>
  </si>
  <si>
    <t>Modified Total Direct Cost (MTDC) Budget Template - Information</t>
  </si>
  <si>
    <t xml:space="preserve">The Sponsored Programs/Special Funds Accounting (SP/SFA) Budget Template is an internal tool to help grant writers develop an accurate budget that is transferable to Banner Finance if the proposal is funded. </t>
  </si>
  <si>
    <t xml:space="preserve">If your proposal is complex or multi-year, Sponsord Programs staff may complete or assist you with the completion of the budget template to insure that costs are calculated correctly. </t>
  </si>
  <si>
    <t>Tips for using the SP/SFA Budget Template:</t>
  </si>
  <si>
    <t>1. Because formulas in cells are locked, save the file to your desktop first.</t>
  </si>
  <si>
    <t>1) MTDC (yellow template) – Calculates F&amp;A/indirect costs on all direct costs with the exception of: equipment over $5000, capital expenditures, charges for patient care, rental costs, tuition remission, scholarships and fellowships, participant support costs, and the portion of each subrecipient agreement in excess of $25,000.  A column is included for cost share, which should be avoided if not required by the sponsor.</t>
  </si>
  <si>
    <t>2) NSF (green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Cost share is not allowed.</t>
  </si>
  <si>
    <t>3) TDC (blue template) – Calculates F&amp;A/indirect costs on all direct costs without exception (i.e., state contracts that  will only allow 10% overhead on total direct costs). A column is included for cost share, which may or may not be required by Sponsor.</t>
  </si>
  <si>
    <t>4) NIH (orange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A column is included for cost share, which may or may not be required by Sponsor.</t>
  </si>
  <si>
    <t>The individual(s) designated by the applicant organization to have the appropriate level of authority and responsibility to direct the project or program to be supported by the award. Appalachian may designate multiple individuals as principal investigators who share the authority and responsibility for leading and directing the project, intellectually and logistically.</t>
  </si>
  <si>
    <t>In addition to the principal investigator, Senior Personnel are defined as individuals who contribute to the scientific development or execution of the project in a substantive, measurable way, whether or not salaries are requested.</t>
  </si>
  <si>
    <t>Academic year salaries</t>
  </si>
  <si>
    <t>During the summer months, salary is to be paid at a monthly rate not in excess of the base salary divided by the number of months in the period for which the base salary is paid.</t>
  </si>
  <si>
    <t>Base salary is the annual compensation that Appalachian pays for an employee’s appointment, whether that individual’s time is spent on research, teaching, or other activities. Base salary excludes any income an individual may be permitted to earn outside of duties to Appalachian.</t>
  </si>
  <si>
    <t>An individual who received a Ph.D., M.D., D.Sc., or equivalent degree less than five years ago, who is not a member of Appalachian's faculty, and who is not reported under Senior Personnel above.</t>
  </si>
  <si>
    <t>A full-time graduate student that qualifies for a graduate assistantship, as defined by the Graduate School, and is working on the project in a research capacity.</t>
  </si>
  <si>
    <t>A part-time or full-time student working on the project in a research capacity who holds at least a bachelor’s degree and is enrolled in a degree program leading to an advanced degree.</t>
  </si>
  <si>
    <t>Add the tuition (including out-of-state rate when appropriate) to assistantship, and enter on budget form under Personnel costs. In the event tuition is paid as wages, F&amp;A costs are incurred on the total amount, and the student pays taxes on the total amount. In the event the assistantship is revoked or student ceases work, the tuition ends as well.</t>
  </si>
  <si>
    <t>Enter the tuition (including out-of-state rate when appropriate) separately from the assistantship under "Other Direct Costs" on the budget form. In the event tuition is paid as financial aid, F&amp;A costs are not incurred on the total amount, and the student will not pays taxes on the total amount. In the event the assistantship is revoked, or student ceases work, the tuition may not be discontinued.  Please note that this option is not permitted by National Institutes of Health (NIH) research and some National Science Foundation (NSF) grants.</t>
  </si>
  <si>
    <t>A person who may or may not hold a doctoral degree or its equivalent, who is considered a professional, and is not reported as a Principal Investigator, faculty associate, postdoctoral associate, or student. Examples of persons included in this category are doctoral associates not reported under Senior Personnel, professional technicians, physicians, veterinarians, system experts, computer programmers, and design engineers.</t>
  </si>
  <si>
    <t>Means tangible, nonexpendable, personal property including exempt property charged directly to the grant having a useful life of more than one year and an acquisition cost of $5,000 or more per unit.</t>
  </si>
  <si>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</si>
  <si>
    <t>Includes: Materials &amp; Supplies (expendable items w/ useful life of less than 1 yr.), Small Equipment (non-expendable items/equipment costing less than $5,000); and Computer/Computer equipment (laptops/desktops/tablets/printers, etc., costing less than $5,000)</t>
  </si>
  <si>
    <t>Costs of documenting, preparing, publishing, disseminating, and sharing research findings and supporting material are allowable  charges against the grant. Please consult Sponsored Programs for additional information.</t>
  </si>
  <si>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</si>
  <si>
    <t>Subrecipient agreement</t>
  </si>
  <si>
    <t>Facilities &amp; Administrative (F&amp;A), or Indirect, costs</t>
  </si>
  <si>
    <t>Indirect costs represent the expenses of doing business that are not readily identified with a particular grant, contract, project function, or activity, but are necessary for the general operation of the organization and the conduct of activities it performs.</t>
  </si>
  <si>
    <t>Subrecipient Agreements - Portion under $25,000</t>
  </si>
  <si>
    <t>Subrecipient Agreements - Portion in excess of $25,000</t>
  </si>
  <si>
    <t>FY 21-22</t>
  </si>
  <si>
    <t>Base</t>
  </si>
  <si>
    <t>Salary</t>
  </si>
  <si>
    <t>Fringe</t>
  </si>
  <si>
    <t>Benefits</t>
  </si>
  <si>
    <t>*For assistance calculating travel costs in detail please use the TRAVEL TAB</t>
  </si>
  <si>
    <t>FY 22-23</t>
  </si>
  <si>
    <r>
      <t>Summer salary</t>
    </r>
    <r>
      <rPr>
        <sz val="9"/>
        <rFont val="Tahoma"/>
        <family val="2"/>
      </rPr>
      <t xml:space="preserve"> (or periods outside the academic year) </t>
    </r>
  </si>
  <si>
    <r>
      <t>Equipment</t>
    </r>
    <r>
      <rPr>
        <sz val="9"/>
        <rFont val="Tahoma"/>
        <family val="2"/>
      </rPr>
      <t xml:space="preserve">  </t>
    </r>
  </si>
  <si>
    <t xml:space="preserve">Project Start Date: </t>
  </si>
  <si>
    <t>Project End Date:</t>
  </si>
  <si>
    <t>For Projects That Begin Between July 1, 2023 - June 30, 2024</t>
  </si>
  <si>
    <t>For Projects That Begin Between July 1, 2024 - June 30, 2025</t>
  </si>
  <si>
    <t>YEAR 1</t>
  </si>
  <si>
    <t>YEAR 2</t>
  </si>
  <si>
    <t>YEAR 3</t>
  </si>
  <si>
    <t>YEAR 4</t>
  </si>
  <si>
    <t>YEAR 5</t>
  </si>
  <si>
    <t>FRINGE:</t>
  </si>
  <si>
    <t>TOTAL TRAVEL</t>
  </si>
  <si>
    <t>Material &amp; Supplies</t>
  </si>
  <si>
    <t>TOTAL MATERIAL &amp; SUPPLIES</t>
  </si>
  <si>
    <t>PERSONNEL:</t>
  </si>
  <si>
    <t>TOTAL PERSONNEL</t>
  </si>
  <si>
    <t>TOTAL FRINGE BENEFITS</t>
  </si>
  <si>
    <t>TOTAL EQUIPMENT</t>
  </si>
  <si>
    <t>Contractural</t>
  </si>
  <si>
    <t>TOTAL CONTRACTURAL</t>
  </si>
  <si>
    <t>TOTAL OTHER</t>
  </si>
  <si>
    <t>TOTAL DIRECT CHARGES</t>
  </si>
  <si>
    <t>TOTAL INDIRECT CHARGES</t>
  </si>
  <si>
    <t>TOTALS (ALL SUMS)</t>
  </si>
  <si>
    <t>YEAR 6</t>
  </si>
  <si>
    <t>Participant Costs</t>
  </si>
  <si>
    <t>(insert name)</t>
  </si>
  <si>
    <t>9 month</t>
  </si>
  <si>
    <t>12 month</t>
  </si>
  <si>
    <t>Students</t>
  </si>
  <si>
    <t>Non-Student Temps</t>
  </si>
  <si>
    <t>23-24</t>
  </si>
  <si>
    <t>24-25</t>
  </si>
  <si>
    <t>FY 23-24</t>
  </si>
  <si>
    <t>FY 24-25</t>
  </si>
  <si>
    <t>Academic year salaries are based on the individual faculty member's regular compensation for the continuous period which, under Appalachian's policies, constitutes the basis of his/her salary.  FTE equivalence is roughly 02 class = 25% academic year effort: https://policy.appstate.edu/Buyout_Policy_for_Externally_Sponsored_Projects</t>
  </si>
  <si>
    <t>25-26</t>
  </si>
  <si>
    <t>Foreign travel costs of dependents of key project personnel is allowable provided: 1)  the individual is a key person who is is essential to the research on a full-time basis; 2) individual's residence away from home and in a foreign country is for a continuous period of six months or more and is essential to the effective performance of the project; and 3) dependant's travel allowance is consistent with Appalachian's policies, and is allowable by the Sponsor.</t>
  </si>
  <si>
    <t>Any agreement, other than one involving an employer-employee relationship, entered into by a prime contractor calling for supplies or services required solely for the performance of the prime contract/grant. NOTE: in accordance with Appalachian's indirect cost rate agreement, no indirect costs can be charged to that portion of each subrecipient agreement in excess of $25,000. However, on projects where the negotiated rate is not applied, include the entire amount of your subaward on M73.</t>
  </si>
  <si>
    <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t>
    </r>
    <r>
      <rPr>
        <b/>
        <sz val="9"/>
        <rFont val="Tahoma"/>
        <family val="2"/>
      </rPr>
      <t xml:space="preserve"> Participant costs ARE NOT human subjects for research.</t>
    </r>
  </si>
  <si>
    <t>Payments for human subject research contributors should be listed under Other.  Other items here might include software licensing; rental of equipment and space; subscriptions, memberships; fees for use of labs or other campus services; insurance for shipping equipment; data management/IT support.</t>
  </si>
  <si>
    <t>For Projects That Begin Between July 1, 2025 - June 30, 2026</t>
  </si>
  <si>
    <r>
      <t xml:space="preserve">Contributions of equipment, supplies, or other tangible resources, as distinguished from a monetary grant. It can be in the form of infrastructure support, office supplies support, equipment support, etc. Appalachian may also donate the use of space or staff time as an in-kind contribution. All in-kind contributions have to be documented for audit purposes. Cost-share </t>
    </r>
    <r>
      <rPr>
        <b/>
        <sz val="9"/>
        <rFont val="Tahoma"/>
        <family val="2"/>
      </rPr>
      <t>MAY NOT</t>
    </r>
    <r>
      <rPr>
        <sz val="9"/>
        <rFont val="Tahoma"/>
        <family val="2"/>
      </rPr>
      <t xml:space="preserve"> come from other federally-funded sources.  If a Sponsor does not require cost-share, it is not recommended to include in your proposal.  For many Federal Sponsors where cost-share is not required, it is prohibited. </t>
    </r>
  </si>
  <si>
    <t>Click here for more information on Appalachian's per diem rates + travel policies</t>
  </si>
  <si>
    <t>COST-SHARE</t>
  </si>
  <si>
    <t>Commitment</t>
  </si>
  <si>
    <t>Cost-Share Total</t>
  </si>
  <si>
    <t xml:space="preserve">3. The Facilities &amp; Administrative (F&amp;A), or indirect cost, rate is set to default to 38%, our current negotiated rate.  If the funding agency does not allow F&amp;A charges, you may change this amount.  </t>
  </si>
  <si>
    <t>Fringe benefits are allowable as a direct cost (if not included as an indirect cost) in proportion to the salary charged to the grant. The current Fringe Benefit rate for Appalachian faculty members is 31.64%. 12-month employees have a fringe rate of 44.67%.  NOTE: Student Fringe Benefits - Depending on the level of enrollment (min of 6 credit hours) a student may not be exempt from FICA &amp; Disability tax. Also, student workers are subject to income tax reporting and taxation.  Additionally, student and non-student temporary employees may now be eligible for health care benefits under the Affordable Care Act, depending on the total number hours worked in the UNC system.</t>
  </si>
  <si>
    <t>REQUESTED AMOUNT FROM SPONSOR (DIRECT COSTS)</t>
  </si>
  <si>
    <t>7XXXXX</t>
  </si>
  <si>
    <t>TOTAL COST-SHARE</t>
  </si>
  <si>
    <t>DIRECT TOTAL</t>
  </si>
  <si>
    <t xml:space="preserve">Equipment: </t>
  </si>
  <si>
    <t>insert equipment</t>
  </si>
  <si>
    <t>EQUIPMENT (non-expendable single items costing $5,000 or more, or multiple items to make a whole component of $5,000 or more)</t>
  </si>
  <si>
    <t>26-27</t>
  </si>
  <si>
    <t>For Projects That Begin Between July 1, 2026 - June 30, 2027</t>
  </si>
  <si>
    <t>FY 25-26</t>
  </si>
  <si>
    <t>FY 26-27</t>
  </si>
  <si>
    <t>For Projects That Begin Between July 1, 2027 - June 30, 2028</t>
  </si>
  <si>
    <t>27-28</t>
  </si>
  <si>
    <t>2. Enter your current base salary on the first tab, and then move to the Fiscal Year (FY) tab in which your project will begin. (Ex.: If your project begins February 1, 2024, you would begin your calculations in the FY 23-24 tab for the entire first year of your project; i.e. Feb 1, 2024-Jan 31, 2025)</t>
  </si>
  <si>
    <t>For Projects That Begin Between July 1, 2028 - June 30, 2029</t>
  </si>
  <si>
    <t>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</si>
</sst>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409]mmmm\ d\,\ yyyy;@"/>
    <numFmt numFmtId="168" formatCode="_(* #,##0.0000_);_(* \(#,##0.0000\);_(* &quot;-&quot;??_);_(@_)"/>
    <numFmt numFmtId="169" formatCode="#,##0.0_);\(#,##0.0\)"/>
  </numFmts>
  <fonts count="33" x14ac:knownFonts="1">
    <font>
      <sz val="10"/>
      <name val="Arial"/>
    </font>
    <font>
      <sz val="10"/>
      <name val="Arial"/>
      <family val="2"/>
    </font>
    <font>
      <sz val="8"/>
      <name val="Arial"/>
      <family val="2"/>
    </font>
    <font>
      <sz val="8"/>
      <color indexed="81"/>
      <name val="Tahoma"/>
      <family val="2"/>
    </font>
    <font>
      <b/>
      <sz val="8"/>
      <color indexed="81"/>
      <name val="Tahoma"/>
      <family val="2"/>
    </font>
    <font>
      <sz val="12"/>
      <name val="Tahoma"/>
      <family val="2"/>
    </font>
    <font>
      <sz val="12"/>
      <name val="Arial"/>
      <family val="2"/>
    </font>
    <font>
      <b/>
      <sz val="12"/>
      <name val="Tahoma"/>
      <family val="2"/>
    </font>
    <font>
      <b/>
      <sz val="16"/>
      <name val="Tahoma"/>
      <family val="2"/>
    </font>
    <font>
      <sz val="9"/>
      <name val="Tahoma"/>
      <family val="2"/>
    </font>
    <font>
      <b/>
      <sz val="9"/>
      <name val="Tahoma"/>
      <family val="2"/>
    </font>
    <font>
      <sz val="8"/>
      <name val="Verdana"/>
      <family val="2"/>
    </font>
    <font>
      <sz val="10"/>
      <name val="Arial"/>
      <family val="2"/>
    </font>
    <font>
      <u/>
      <sz val="10"/>
      <color theme="10"/>
      <name val="Arial"/>
      <family val="2"/>
    </font>
    <font>
      <u/>
      <sz val="10"/>
      <color theme="11"/>
      <name val="Arial"/>
      <family val="2"/>
    </font>
    <font>
      <u/>
      <sz val="11"/>
      <color theme="10"/>
      <name val="Calibri"/>
      <family val="2"/>
      <scheme val="minor"/>
    </font>
    <font>
      <u/>
      <sz val="12"/>
      <name val="Tahoma"/>
      <family val="2"/>
    </font>
    <font>
      <u/>
      <sz val="10"/>
      <color indexed="12"/>
      <name val="Arial"/>
      <family val="2"/>
    </font>
    <font>
      <b/>
      <sz val="12"/>
      <color rgb="FF0432FF"/>
      <name val="Tahoma"/>
      <family val="2"/>
    </font>
    <font>
      <sz val="9"/>
      <name val="Arial"/>
      <family val="2"/>
    </font>
    <font>
      <b/>
      <u/>
      <sz val="9"/>
      <name val="Tahoma"/>
      <family val="2"/>
    </font>
    <font>
      <b/>
      <sz val="10"/>
      <name val="Arial"/>
      <family val="2"/>
    </font>
    <font>
      <sz val="9"/>
      <color indexed="81"/>
      <name val="Tahoma"/>
      <family val="2"/>
    </font>
    <font>
      <b/>
      <sz val="9"/>
      <color indexed="81"/>
      <name val="Tahoma"/>
      <family val="2"/>
    </font>
    <font>
      <sz val="10"/>
      <name val="Arial"/>
      <family val="2"/>
    </font>
    <font>
      <b/>
      <sz val="9"/>
      <color theme="1"/>
      <name val="Tahoma"/>
      <family val="2"/>
    </font>
    <font>
      <sz val="9"/>
      <color theme="1"/>
      <name val="Tahoma"/>
      <family val="2"/>
    </font>
    <font>
      <b/>
      <i/>
      <sz val="9"/>
      <color theme="1"/>
      <name val="Tahoma"/>
      <family val="2"/>
    </font>
    <font>
      <b/>
      <sz val="12"/>
      <name val="Arial"/>
      <family val="2"/>
    </font>
    <font>
      <sz val="12"/>
      <color indexed="81"/>
      <name val="Tahoma"/>
      <family val="2"/>
    </font>
    <font>
      <b/>
      <sz val="12"/>
      <color indexed="81"/>
      <name val="Tahoma"/>
      <family val="2"/>
    </font>
    <font>
      <b/>
      <sz val="12"/>
      <color indexed="12"/>
      <name val="Tahoma"/>
      <family val="2"/>
    </font>
    <font>
      <u/>
      <sz val="25"/>
      <color theme="10"/>
      <name val="Calibri"/>
      <family val="2"/>
      <scheme val="minor"/>
    </font>
  </fonts>
  <fills count="17">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F6A2B8"/>
        <bgColor indexed="64"/>
      </patternFill>
    </fill>
    <fill>
      <patternFill patternType="solid">
        <fgColor rgb="FFFCF799"/>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27A99"/>
        <bgColor indexed="64"/>
      </patternFill>
    </fill>
    <fill>
      <patternFill patternType="solid">
        <fgColor theme="1" tint="0.249977111117893"/>
        <bgColor indexed="64"/>
      </patternFill>
    </fill>
    <fill>
      <patternFill patternType="solid">
        <fgColor rgb="FFCCCC00"/>
        <bgColor indexed="64"/>
      </patternFill>
    </fill>
    <fill>
      <patternFill patternType="solid">
        <fgColor rgb="FFFFFF99"/>
        <bgColor indexed="64"/>
      </patternFill>
    </fill>
    <fill>
      <patternFill patternType="solid">
        <fgColor theme="0" tint="-0.249977111117893"/>
        <bgColor indexed="64"/>
      </patternFill>
    </fill>
  </fills>
  <borders count="4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auto="1"/>
      </right>
      <top/>
      <bottom style="thin">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double">
        <color indexed="64"/>
      </bottom>
      <diagonal/>
    </border>
    <border>
      <left style="thin">
        <color indexed="64"/>
      </left>
      <right/>
      <top/>
      <bottom style="thin">
        <color auto="1"/>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s>
  <cellStyleXfs count="53">
    <xf numFmtId="0" fontId="0" fillId="0" borderId="0"/>
    <xf numFmtId="44" fontId="1" fillId="0" borderId="0" applyFont="0" applyFill="0" applyBorder="0" applyAlignment="0" applyProtection="0"/>
    <xf numFmtId="44" fontId="12" fillId="0" borderId="0" applyFont="0" applyFill="0" applyBorder="0" applyAlignment="0" applyProtection="0"/>
    <xf numFmtId="0" fontId="12" fillId="0" borderId="0"/>
    <xf numFmtId="9" fontId="1"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43" fontId="24" fillId="0" borderId="0" applyFont="0" applyFill="0" applyBorder="0" applyAlignment="0" applyProtection="0"/>
  </cellStyleXfs>
  <cellXfs count="408">
    <xf numFmtId="0" fontId="0" fillId="0" borderId="0" xfId="0"/>
    <xf numFmtId="0" fontId="5" fillId="0" borderId="0" xfId="0" applyFont="1" applyAlignment="1">
      <alignment horizontal="left"/>
    </xf>
    <xf numFmtId="0" fontId="5" fillId="0" borderId="0" xfId="0" applyFont="1"/>
    <xf numFmtId="0" fontId="6" fillId="0" borderId="0" xfId="0" applyFont="1"/>
    <xf numFmtId="0" fontId="5" fillId="0" borderId="1" xfId="0" applyFont="1" applyBorder="1" applyAlignment="1">
      <alignment horizontal="left"/>
    </xf>
    <xf numFmtId="0" fontId="5" fillId="0" borderId="1" xfId="0" applyFont="1" applyBorder="1"/>
    <xf numFmtId="0" fontId="5" fillId="0" borderId="2" xfId="0" applyFont="1" applyBorder="1" applyAlignment="1">
      <alignment horizontal="left"/>
    </xf>
    <xf numFmtId="0" fontId="7" fillId="0" borderId="0" xfId="0" applyFont="1"/>
    <xf numFmtId="164" fontId="7" fillId="0" borderId="0" xfId="0" applyNumberFormat="1" applyFont="1"/>
    <xf numFmtId="0" fontId="5" fillId="0" borderId="3" xfId="0" applyFont="1" applyBorder="1" applyAlignment="1">
      <alignment horizontal="left"/>
    </xf>
    <xf numFmtId="164" fontId="5" fillId="0" borderId="0" xfId="0" applyNumberFormat="1" applyFont="1"/>
    <xf numFmtId="165" fontId="5" fillId="0" borderId="0" xfId="1" applyNumberFormat="1" applyFont="1"/>
    <xf numFmtId="165" fontId="5" fillId="0" borderId="0" xfId="1" applyNumberFormat="1" applyFont="1" applyFill="1"/>
    <xf numFmtId="44" fontId="5" fillId="0" borderId="0" xfId="1" applyFont="1"/>
    <xf numFmtId="0" fontId="7" fillId="0" borderId="0" xfId="0" applyFont="1" applyAlignment="1">
      <alignment horizontal="left"/>
    </xf>
    <xf numFmtId="0" fontId="6" fillId="0" borderId="0" xfId="0" applyFont="1" applyAlignment="1">
      <alignment horizontal="left"/>
    </xf>
    <xf numFmtId="165" fontId="6" fillId="0" borderId="0" xfId="1" applyNumberFormat="1" applyFont="1"/>
    <xf numFmtId="164" fontId="5" fillId="0" borderId="0" xfId="0" applyNumberFormat="1" applyFont="1" applyProtection="1">
      <protection hidden="1"/>
    </xf>
    <xf numFmtId="165" fontId="5" fillId="0" borderId="0" xfId="1" applyNumberFormat="1" applyFont="1" applyProtection="1">
      <protection hidden="1"/>
    </xf>
    <xf numFmtId="44" fontId="5" fillId="0" borderId="0" xfId="1" applyFont="1" applyProtection="1">
      <protection hidden="1"/>
    </xf>
    <xf numFmtId="9" fontId="5" fillId="0" borderId="0" xfId="4" applyFont="1" applyProtection="1">
      <protection locked="0"/>
    </xf>
    <xf numFmtId="165" fontId="5" fillId="0" borderId="0" xfId="1" applyNumberFormat="1" applyFont="1" applyProtection="1">
      <protection locked="0"/>
    </xf>
    <xf numFmtId="164" fontId="5" fillId="0" borderId="0" xfId="0" applyNumberFormat="1" applyFont="1" applyProtection="1">
      <protection locked="0"/>
    </xf>
    <xf numFmtId="0" fontId="5" fillId="0" borderId="0" xfId="0" applyFont="1" applyProtection="1">
      <protection locked="0"/>
    </xf>
    <xf numFmtId="3" fontId="5" fillId="0" borderId="0" xfId="0" applyNumberFormat="1" applyFont="1" applyProtection="1">
      <protection locked="0"/>
    </xf>
    <xf numFmtId="0" fontId="5" fillId="0" borderId="1" xfId="0" applyFont="1" applyBorder="1" applyProtection="1">
      <protection locked="0"/>
    </xf>
    <xf numFmtId="0" fontId="6" fillId="0" borderId="0" xfId="0" applyFont="1" applyProtection="1">
      <protection locked="0"/>
    </xf>
    <xf numFmtId="0" fontId="7" fillId="0" borderId="0" xfId="0" applyFont="1" applyProtection="1">
      <protection locked="0"/>
    </xf>
    <xf numFmtId="44" fontId="5" fillId="0" borderId="0" xfId="1" applyFont="1" applyProtection="1">
      <protection locked="0"/>
    </xf>
    <xf numFmtId="165" fontId="5" fillId="0" borderId="0" xfId="1" applyNumberFormat="1" applyFont="1" applyFill="1" applyProtection="1">
      <protection locked="0"/>
    </xf>
    <xf numFmtId="164" fontId="7" fillId="0" borderId="0" xfId="0" applyNumberFormat="1" applyFont="1" applyProtection="1">
      <protection locked="0"/>
    </xf>
    <xf numFmtId="0" fontId="7" fillId="0" borderId="3" xfId="0" applyFont="1" applyBorder="1" applyAlignment="1">
      <alignment horizontal="left"/>
    </xf>
    <xf numFmtId="165" fontId="5" fillId="0" borderId="0" xfId="1" applyNumberFormat="1" applyFont="1" applyFill="1" applyProtection="1"/>
    <xf numFmtId="165" fontId="5" fillId="0" borderId="0" xfId="1" applyNumberFormat="1" applyFont="1" applyProtection="1"/>
    <xf numFmtId="9" fontId="5" fillId="0" borderId="0" xfId="4" applyFont="1" applyFill="1" applyProtection="1">
      <protection locked="0"/>
    </xf>
    <xf numFmtId="9" fontId="5" fillId="2" borderId="0" xfId="4" applyFont="1" applyFill="1" applyProtection="1">
      <protection hidden="1"/>
    </xf>
    <xf numFmtId="166" fontId="5" fillId="0" borderId="0" xfId="4" applyNumberFormat="1" applyFont="1" applyProtection="1">
      <protection locked="0"/>
    </xf>
    <xf numFmtId="0" fontId="5" fillId="0" borderId="4" xfId="0" applyFont="1" applyBorder="1" applyProtection="1">
      <protection locked="0"/>
    </xf>
    <xf numFmtId="0" fontId="6" fillId="0" borderId="4" xfId="0" applyFont="1" applyBorder="1"/>
    <xf numFmtId="9" fontId="7" fillId="0" borderId="0" xfId="4" applyFont="1" applyFill="1" applyProtection="1">
      <protection locked="0"/>
    </xf>
    <xf numFmtId="166" fontId="5" fillId="3" borderId="0" xfId="4" applyNumberFormat="1" applyFont="1" applyFill="1" applyProtection="1">
      <protection locked="0"/>
    </xf>
    <xf numFmtId="0" fontId="7" fillId="0" borderId="0" xfId="0" applyFont="1" applyAlignment="1" applyProtection="1">
      <alignment horizontal="center"/>
      <protection locked="0"/>
    </xf>
    <xf numFmtId="9" fontId="7" fillId="0" borderId="0" xfId="4" applyFont="1" applyFill="1" applyAlignment="1" applyProtection="1">
      <alignment horizontal="center"/>
      <protection locked="0"/>
    </xf>
    <xf numFmtId="0" fontId="7" fillId="0" borderId="0" xfId="0" applyFont="1" applyAlignment="1">
      <alignment horizontal="center"/>
    </xf>
    <xf numFmtId="165" fontId="5" fillId="5" borderId="0" xfId="1" applyNumberFormat="1" applyFont="1" applyFill="1" applyProtection="1"/>
    <xf numFmtId="165" fontId="5" fillId="5" borderId="0" xfId="1" applyNumberFormat="1" applyFont="1" applyFill="1" applyProtection="1">
      <protection locked="0"/>
    </xf>
    <xf numFmtId="164" fontId="5" fillId="5" borderId="0" xfId="0" applyNumberFormat="1" applyFont="1" applyFill="1"/>
    <xf numFmtId="165" fontId="5" fillId="5" borderId="0" xfId="0" applyNumberFormat="1" applyFont="1" applyFill="1"/>
    <xf numFmtId="0" fontId="5" fillId="5" borderId="0" xfId="0" applyFont="1" applyFill="1" applyProtection="1">
      <protection locked="0"/>
    </xf>
    <xf numFmtId="165" fontId="5" fillId="5" borderId="0" xfId="1" applyNumberFormat="1" applyFont="1" applyFill="1"/>
    <xf numFmtId="0" fontId="5" fillId="5" borderId="0" xfId="0" applyFont="1" applyFill="1"/>
    <xf numFmtId="166" fontId="5" fillId="5" borderId="0" xfId="4" applyNumberFormat="1" applyFont="1" applyFill="1" applyProtection="1">
      <protection locked="0"/>
    </xf>
    <xf numFmtId="166" fontId="5" fillId="5" borderId="0" xfId="4" applyNumberFormat="1" applyFont="1" applyFill="1" applyProtection="1"/>
    <xf numFmtId="166" fontId="5" fillId="5" borderId="0" xfId="4" applyNumberFormat="1" applyFont="1" applyFill="1" applyAlignment="1" applyProtection="1"/>
    <xf numFmtId="10" fontId="5" fillId="0" borderId="0" xfId="4" applyNumberFormat="1" applyFont="1" applyProtection="1">
      <protection locked="0"/>
    </xf>
    <xf numFmtId="44" fontId="5" fillId="0" borderId="0" xfId="4" applyNumberFormat="1" applyFont="1" applyProtection="1">
      <protection locked="0"/>
    </xf>
    <xf numFmtId="0" fontId="5" fillId="7" borderId="0" xfId="0" applyFont="1" applyFill="1" applyProtection="1">
      <protection locked="0"/>
    </xf>
    <xf numFmtId="0" fontId="5" fillId="7" borderId="0" xfId="0" applyFont="1" applyFill="1"/>
    <xf numFmtId="164" fontId="5" fillId="7" borderId="0" xfId="0" applyNumberFormat="1" applyFont="1" applyFill="1"/>
    <xf numFmtId="165" fontId="5" fillId="7" borderId="0" xfId="1" applyNumberFormat="1" applyFont="1" applyFill="1" applyProtection="1"/>
    <xf numFmtId="164" fontId="5" fillId="7" borderId="0" xfId="0" applyNumberFormat="1" applyFont="1" applyFill="1" applyProtection="1">
      <protection locked="0"/>
    </xf>
    <xf numFmtId="165" fontId="5" fillId="7" borderId="0" xfId="1" applyNumberFormat="1" applyFont="1" applyFill="1" applyAlignment="1" applyProtection="1">
      <alignment horizontal="right"/>
    </xf>
    <xf numFmtId="0" fontId="8" fillId="7" borderId="0" xfId="0" applyFont="1" applyFill="1" applyAlignment="1">
      <alignment vertical="center"/>
    </xf>
    <xf numFmtId="0" fontId="6" fillId="7" borderId="0" xfId="0" applyFont="1" applyFill="1"/>
    <xf numFmtId="165" fontId="5" fillId="7" borderId="0" xfId="1" applyNumberFormat="1" applyFont="1" applyFill="1"/>
    <xf numFmtId="165" fontId="5" fillId="7" borderId="0" xfId="1" applyNumberFormat="1" applyFont="1" applyFill="1" applyAlignment="1">
      <alignment horizontal="right"/>
    </xf>
    <xf numFmtId="0" fontId="8" fillId="7" borderId="0" xfId="0" applyFont="1" applyFill="1"/>
    <xf numFmtId="0" fontId="16" fillId="0" borderId="0" xfId="0" applyFont="1" applyProtection="1">
      <protection locked="0"/>
    </xf>
    <xf numFmtId="0" fontId="5" fillId="8" borderId="0" xfId="0" applyFont="1" applyFill="1" applyProtection="1">
      <protection locked="0"/>
    </xf>
    <xf numFmtId="164" fontId="5" fillId="8" borderId="0" xfId="0" applyNumberFormat="1" applyFont="1" applyFill="1"/>
    <xf numFmtId="165" fontId="5" fillId="8" borderId="0" xfId="1" applyNumberFormat="1" applyFont="1" applyFill="1" applyProtection="1"/>
    <xf numFmtId="0" fontId="5" fillId="13" borderId="0" xfId="1" applyNumberFormat="1" applyFont="1" applyFill="1" applyProtection="1"/>
    <xf numFmtId="0" fontId="9" fillId="0" borderId="0" xfId="0" applyFont="1" applyAlignment="1">
      <alignment vertical="top" wrapText="1"/>
    </xf>
    <xf numFmtId="0" fontId="9" fillId="0" borderId="0" xfId="47" applyFont="1" applyAlignment="1">
      <alignment vertical="top" wrapText="1"/>
    </xf>
    <xf numFmtId="0" fontId="10" fillId="0" borderId="0" xfId="0" applyFont="1" applyAlignment="1">
      <alignment vertical="top" wrapText="1"/>
    </xf>
    <xf numFmtId="0" fontId="18" fillId="0" borderId="0" xfId="0" applyFont="1" applyProtection="1">
      <protection locked="0"/>
    </xf>
    <xf numFmtId="165" fontId="5" fillId="5" borderId="0" xfId="44" applyNumberFormat="1" applyFont="1" applyFill="1" applyProtection="1"/>
    <xf numFmtId="165" fontId="5" fillId="5" borderId="0" xfId="44" applyNumberFormat="1" applyFont="1" applyFill="1"/>
    <xf numFmtId="0" fontId="9" fillId="0" borderId="0" xfId="0" applyFont="1" applyAlignment="1">
      <alignment horizontal="left" vertical="top" wrapText="1"/>
    </xf>
    <xf numFmtId="0" fontId="20" fillId="0" borderId="0" xfId="0" applyFont="1" applyAlignment="1">
      <alignment vertical="top" wrapText="1"/>
    </xf>
    <xf numFmtId="0" fontId="9" fillId="7" borderId="5" xfId="0" applyFont="1" applyFill="1" applyBorder="1" applyAlignment="1">
      <alignment vertical="top" wrapText="1"/>
    </xf>
    <xf numFmtId="0" fontId="10" fillId="0" borderId="0" xfId="0" applyFont="1" applyAlignment="1">
      <alignment horizontal="left" vertical="top" wrapText="1"/>
    </xf>
    <xf numFmtId="0" fontId="7" fillId="7" borderId="0" xfId="0" applyFont="1" applyFill="1" applyAlignment="1">
      <alignment horizontal="left"/>
    </xf>
    <xf numFmtId="0" fontId="7" fillId="7" borderId="10" xfId="0" applyFont="1" applyFill="1" applyBorder="1"/>
    <xf numFmtId="0" fontId="5" fillId="7" borderId="12" xfId="0" applyFont="1" applyFill="1" applyBorder="1"/>
    <xf numFmtId="0" fontId="5" fillId="7" borderId="9" xfId="0" applyFont="1" applyFill="1" applyBorder="1" applyProtection="1">
      <protection locked="0"/>
    </xf>
    <xf numFmtId="0" fontId="5" fillId="0" borderId="20" xfId="0" applyFont="1" applyBorder="1" applyProtection="1">
      <protection locked="0"/>
    </xf>
    <xf numFmtId="0" fontId="5" fillId="0" borderId="16" xfId="0" applyFont="1" applyBorder="1" applyProtection="1">
      <protection locked="0"/>
    </xf>
    <xf numFmtId="0" fontId="5" fillId="0" borderId="20" xfId="0" applyFont="1" applyBorder="1"/>
    <xf numFmtId="0" fontId="5" fillId="0" borderId="16" xfId="0" applyFont="1" applyBorder="1"/>
    <xf numFmtId="0" fontId="7" fillId="0" borderId="18" xfId="0" applyFont="1" applyBorder="1" applyProtection="1">
      <protection locked="0"/>
    </xf>
    <xf numFmtId="0" fontId="7" fillId="8" borderId="5" xfId="0" applyFont="1" applyFill="1" applyBorder="1" applyProtection="1">
      <protection locked="0"/>
    </xf>
    <xf numFmtId="0" fontId="7" fillId="0" borderId="16" xfId="0" applyFont="1" applyBorder="1" applyProtection="1">
      <protection locked="0"/>
    </xf>
    <xf numFmtId="0" fontId="7" fillId="0" borderId="5" xfId="0" applyFont="1" applyBorder="1" applyProtection="1">
      <protection locked="0"/>
    </xf>
    <xf numFmtId="0" fontId="5" fillId="0" borderId="25" xfId="0" applyFont="1" applyBorder="1" applyProtection="1">
      <protection locked="0"/>
    </xf>
    <xf numFmtId="0" fontId="5" fillId="0" borderId="26" xfId="0" applyFont="1" applyBorder="1" applyProtection="1">
      <protection locked="0"/>
    </xf>
    <xf numFmtId="0" fontId="7" fillId="0" borderId="13" xfId="0" applyFont="1" applyBorder="1"/>
    <xf numFmtId="0" fontId="5" fillId="0" borderId="14" xfId="0" applyFont="1" applyBorder="1"/>
    <xf numFmtId="44" fontId="5" fillId="0" borderId="1" xfId="1" applyFont="1" applyBorder="1"/>
    <xf numFmtId="42" fontId="5" fillId="0" borderId="0" xfId="1" applyNumberFormat="1" applyFont="1" applyBorder="1"/>
    <xf numFmtId="42" fontId="5" fillId="0" borderId="1" xfId="1" applyNumberFormat="1" applyFont="1" applyBorder="1"/>
    <xf numFmtId="0" fontId="7" fillId="7" borderId="0" xfId="0" applyFont="1" applyFill="1"/>
    <xf numFmtId="42" fontId="7" fillId="7" borderId="0" xfId="1" applyNumberFormat="1" applyFont="1" applyFill="1" applyBorder="1"/>
    <xf numFmtId="42" fontId="5" fillId="0" borderId="0" xfId="1" applyNumberFormat="1" applyFont="1" applyFill="1" applyBorder="1"/>
    <xf numFmtId="42" fontId="7" fillId="7" borderId="1" xfId="1" applyNumberFormat="1" applyFont="1" applyFill="1" applyBorder="1"/>
    <xf numFmtId="0" fontId="5" fillId="0" borderId="18" xfId="0" applyFont="1" applyBorder="1"/>
    <xf numFmtId="0" fontId="5" fillId="0" borderId="5" xfId="0" applyFont="1" applyBorder="1"/>
    <xf numFmtId="42" fontId="7" fillId="14" borderId="5" xfId="1" applyNumberFormat="1" applyFont="1" applyFill="1" applyBorder="1"/>
    <xf numFmtId="0" fontId="5" fillId="0" borderId="13" xfId="0" applyFont="1" applyBorder="1"/>
    <xf numFmtId="42" fontId="5" fillId="0" borderId="14" xfId="1" applyNumberFormat="1" applyFont="1" applyBorder="1"/>
    <xf numFmtId="0" fontId="7" fillId="0" borderId="16" xfId="0" applyFont="1" applyBorder="1"/>
    <xf numFmtId="42" fontId="7" fillId="14" borderId="0" xfId="1" applyNumberFormat="1" applyFont="1" applyFill="1" applyBorder="1"/>
    <xf numFmtId="0" fontId="5" fillId="8" borderId="5" xfId="0" applyFont="1" applyFill="1" applyBorder="1"/>
    <xf numFmtId="42" fontId="7" fillId="8" borderId="5" xfId="1" applyNumberFormat="1" applyFont="1" applyFill="1" applyBorder="1"/>
    <xf numFmtId="0" fontId="7" fillId="7" borderId="17" xfId="0" applyFont="1" applyFill="1" applyBorder="1"/>
    <xf numFmtId="0" fontId="5" fillId="0" borderId="24" xfId="0" applyFont="1" applyBorder="1"/>
    <xf numFmtId="0" fontId="5" fillId="0" borderId="23" xfId="0" applyFont="1" applyBorder="1"/>
    <xf numFmtId="0" fontId="7" fillId="0" borderId="0" xfId="0" applyFont="1" applyAlignment="1">
      <alignment horizontal="right"/>
    </xf>
    <xf numFmtId="0" fontId="7" fillId="0" borderId="24" xfId="0" applyFont="1" applyBorder="1" applyAlignment="1">
      <alignment horizontal="right"/>
    </xf>
    <xf numFmtId="0" fontId="7" fillId="7" borderId="0" xfId="0" applyFont="1" applyFill="1" applyProtection="1">
      <protection locked="0"/>
    </xf>
    <xf numFmtId="0" fontId="7" fillId="7" borderId="0" xfId="0" applyFont="1" applyFill="1" applyAlignment="1">
      <alignment horizontal="right"/>
    </xf>
    <xf numFmtId="0" fontId="7" fillId="0" borderId="20" xfId="0" applyFont="1" applyBorder="1"/>
    <xf numFmtId="0" fontId="7" fillId="0" borderId="1" xfId="0" applyFont="1" applyBorder="1" applyProtection="1">
      <protection locked="0"/>
    </xf>
    <xf numFmtId="0" fontId="7" fillId="0" borderId="1" xfId="0" applyFont="1" applyBorder="1" applyAlignment="1">
      <alignment horizontal="right"/>
    </xf>
    <xf numFmtId="5" fontId="5" fillId="0" borderId="0" xfId="1" applyNumberFormat="1" applyFont="1" applyBorder="1"/>
    <xf numFmtId="5" fontId="5" fillId="0" borderId="1" xfId="1" applyNumberFormat="1" applyFont="1" applyBorder="1"/>
    <xf numFmtId="5" fontId="7" fillId="7" borderId="5" xfId="1" applyNumberFormat="1" applyFont="1" applyFill="1" applyBorder="1"/>
    <xf numFmtId="5" fontId="5" fillId="0" borderId="14" xfId="1" applyNumberFormat="1" applyFont="1" applyBorder="1"/>
    <xf numFmtId="5" fontId="7" fillId="7" borderId="24" xfId="1" applyNumberFormat="1" applyFont="1" applyFill="1" applyBorder="1"/>
    <xf numFmtId="5" fontId="7" fillId="7" borderId="23" xfId="1" applyNumberFormat="1" applyFont="1" applyFill="1" applyBorder="1"/>
    <xf numFmtId="5" fontId="7" fillId="0" borderId="0" xfId="1" applyNumberFormat="1" applyFont="1" applyFill="1" applyBorder="1"/>
    <xf numFmtId="5" fontId="7" fillId="0" borderId="1" xfId="1" applyNumberFormat="1" applyFont="1" applyFill="1" applyBorder="1"/>
    <xf numFmtId="5" fontId="7" fillId="7" borderId="0" xfId="1" applyNumberFormat="1" applyFont="1" applyFill="1" applyBorder="1"/>
    <xf numFmtId="5" fontId="5" fillId="0" borderId="0" xfId="1" applyNumberFormat="1" applyFont="1"/>
    <xf numFmtId="5" fontId="7" fillId="0" borderId="0" xfId="1" applyNumberFormat="1" applyFont="1"/>
    <xf numFmtId="0" fontId="5" fillId="0" borderId="24" xfId="0" applyFont="1" applyBorder="1" applyAlignment="1">
      <alignment horizontal="right"/>
    </xf>
    <xf numFmtId="168" fontId="0" fillId="0" borderId="0" xfId="0" applyNumberFormat="1" applyAlignment="1">
      <alignment horizontal="center"/>
    </xf>
    <xf numFmtId="0" fontId="7" fillId="7" borderId="13" xfId="0" applyFont="1" applyFill="1" applyBorder="1"/>
    <xf numFmtId="0" fontId="5" fillId="7" borderId="14" xfId="0" applyFont="1" applyFill="1" applyBorder="1"/>
    <xf numFmtId="0" fontId="7" fillId="7" borderId="28" xfId="0" applyFont="1" applyFill="1" applyBorder="1"/>
    <xf numFmtId="0" fontId="5" fillId="7" borderId="28" xfId="0" applyFont="1" applyFill="1" applyBorder="1"/>
    <xf numFmtId="2" fontId="7" fillId="7" borderId="29" xfId="0" applyNumberFormat="1" applyFont="1" applyFill="1" applyBorder="1"/>
    <xf numFmtId="0" fontId="5" fillId="7" borderId="30" xfId="0" applyFont="1" applyFill="1" applyBorder="1"/>
    <xf numFmtId="167" fontId="7" fillId="7" borderId="31" xfId="0" applyNumberFormat="1" applyFont="1" applyFill="1" applyBorder="1"/>
    <xf numFmtId="0" fontId="5" fillId="0" borderId="16" xfId="0" applyFont="1" applyBorder="1" applyAlignment="1">
      <alignment horizontal="left"/>
    </xf>
    <xf numFmtId="0" fontId="7" fillId="5" borderId="17" xfId="0" applyFont="1" applyFill="1" applyBorder="1"/>
    <xf numFmtId="0" fontId="7" fillId="0" borderId="17" xfId="0" applyFont="1" applyBorder="1"/>
    <xf numFmtId="0" fontId="5" fillId="7" borderId="32" xfId="0" applyFont="1" applyFill="1" applyBorder="1"/>
    <xf numFmtId="0" fontId="26" fillId="0" borderId="0" xfId="0" applyFont="1" applyAlignment="1" applyProtection="1">
      <alignment vertical="top" wrapText="1"/>
      <protection locked="0"/>
    </xf>
    <xf numFmtId="0" fontId="9" fillId="5" borderId="0" xfId="0" applyFont="1" applyFill="1"/>
    <xf numFmtId="0" fontId="9" fillId="5" borderId="0" xfId="0" applyFont="1" applyFill="1" applyAlignment="1" applyProtection="1">
      <alignment vertical="top" wrapText="1"/>
      <protection locked="0"/>
    </xf>
    <xf numFmtId="0" fontId="27" fillId="0" borderId="0" xfId="0" applyFont="1" applyAlignment="1" applyProtection="1">
      <alignment horizontal="left" vertical="center" wrapText="1"/>
      <protection locked="0"/>
    </xf>
    <xf numFmtId="0" fontId="26" fillId="0" borderId="9" xfId="0" applyFont="1" applyBorder="1" applyAlignment="1" applyProtection="1">
      <alignment vertical="top" wrapText="1"/>
      <protection locked="0"/>
    </xf>
    <xf numFmtId="0" fontId="25" fillId="11" borderId="22" xfId="0" applyFont="1" applyFill="1" applyBorder="1" applyAlignment="1" applyProtection="1">
      <alignment horizontal="center" vertical="top" wrapText="1"/>
      <protection locked="0"/>
    </xf>
    <xf numFmtId="0" fontId="25" fillId="11" borderId="1" xfId="0" applyFont="1" applyFill="1" applyBorder="1" applyAlignment="1" applyProtection="1">
      <alignment horizontal="center" vertical="top" wrapText="1"/>
      <protection locked="0"/>
    </xf>
    <xf numFmtId="0" fontId="25" fillId="11" borderId="21" xfId="0" applyFont="1" applyFill="1" applyBorder="1" applyAlignment="1" applyProtection="1">
      <alignment horizontal="center" vertical="top" wrapText="1"/>
      <protection locked="0"/>
    </xf>
    <xf numFmtId="44" fontId="26" fillId="8" borderId="9" xfId="0" applyNumberFormat="1" applyFont="1" applyFill="1" applyBorder="1" applyAlignment="1" applyProtection="1">
      <alignment vertical="top" wrapText="1"/>
      <protection locked="0"/>
    </xf>
    <xf numFmtId="0" fontId="26" fillId="11" borderId="16" xfId="0" applyFont="1" applyFill="1" applyBorder="1" applyAlignment="1" applyProtection="1">
      <alignment vertical="top" wrapText="1"/>
      <protection locked="0"/>
    </xf>
    <xf numFmtId="44" fontId="26" fillId="11" borderId="0" xfId="0" applyNumberFormat="1" applyFont="1" applyFill="1" applyAlignment="1" applyProtection="1">
      <alignment vertical="top" wrapText="1"/>
      <protection locked="0"/>
    </xf>
    <xf numFmtId="44" fontId="26" fillId="11" borderId="0" xfId="0" applyNumberFormat="1" applyFont="1" applyFill="1" applyAlignment="1">
      <alignment vertical="top" wrapText="1"/>
    </xf>
    <xf numFmtId="44" fontId="26" fillId="11" borderId="17" xfId="0" applyNumberFormat="1" applyFont="1" applyFill="1" applyBorder="1" applyAlignment="1">
      <alignment vertical="top" wrapText="1"/>
    </xf>
    <xf numFmtId="42" fontId="26" fillId="9" borderId="9" xfId="0" applyNumberFormat="1" applyFont="1" applyFill="1" applyBorder="1" applyAlignment="1" applyProtection="1">
      <alignment vertical="top" wrapText="1"/>
      <protection locked="0"/>
    </xf>
    <xf numFmtId="0" fontId="26" fillId="11" borderId="20" xfId="0" applyFont="1" applyFill="1" applyBorder="1" applyAlignment="1" applyProtection="1">
      <alignment vertical="top" wrapText="1"/>
      <protection locked="0"/>
    </xf>
    <xf numFmtId="44" fontId="26" fillId="11" borderId="1" xfId="0" applyNumberFormat="1" applyFont="1" applyFill="1" applyBorder="1" applyAlignment="1" applyProtection="1">
      <alignment vertical="top" wrapText="1"/>
      <protection locked="0"/>
    </xf>
    <xf numFmtId="44" fontId="26" fillId="11" borderId="1" xfId="0" applyNumberFormat="1" applyFont="1" applyFill="1" applyBorder="1" applyAlignment="1">
      <alignment vertical="top" wrapText="1"/>
    </xf>
    <xf numFmtId="44" fontId="26" fillId="11" borderId="21" xfId="0" applyNumberFormat="1" applyFont="1" applyFill="1" applyBorder="1" applyAlignment="1">
      <alignment vertical="top" wrapText="1"/>
    </xf>
    <xf numFmtId="44" fontId="26" fillId="0" borderId="9" xfId="0" applyNumberFormat="1" applyFont="1" applyBorder="1" applyAlignment="1" applyProtection="1">
      <alignment vertical="top" wrapText="1"/>
      <protection locked="0"/>
    </xf>
    <xf numFmtId="3" fontId="26" fillId="0" borderId="9" xfId="0" applyNumberFormat="1" applyFont="1" applyBorder="1" applyAlignment="1" applyProtection="1">
      <alignment vertical="top" wrapText="1"/>
      <protection locked="0"/>
    </xf>
    <xf numFmtId="44" fontId="26" fillId="8" borderId="9" xfId="0" applyNumberFormat="1" applyFont="1" applyFill="1" applyBorder="1" applyAlignment="1">
      <alignment vertical="top" wrapText="1"/>
    </xf>
    <xf numFmtId="0" fontId="25" fillId="11" borderId="18" xfId="0" applyFont="1" applyFill="1" applyBorder="1" applyAlignment="1" applyProtection="1">
      <alignment vertical="top" wrapText="1"/>
      <protection locked="0"/>
    </xf>
    <xf numFmtId="44" fontId="25" fillId="11" borderId="5" xfId="0" applyNumberFormat="1" applyFont="1" applyFill="1" applyBorder="1" applyAlignment="1">
      <alignment vertical="top" wrapText="1"/>
    </xf>
    <xf numFmtId="44" fontId="25" fillId="11" borderId="19" xfId="0" applyNumberFormat="1" applyFont="1" applyFill="1" applyBorder="1" applyAlignment="1">
      <alignment vertical="top" wrapText="1"/>
    </xf>
    <xf numFmtId="0" fontId="26" fillId="9" borderId="9" xfId="0" applyFont="1" applyFill="1" applyBorder="1" applyAlignment="1" applyProtection="1">
      <alignment vertical="top" wrapText="1"/>
      <protection locked="0"/>
    </xf>
    <xf numFmtId="1" fontId="26" fillId="0" borderId="9" xfId="0" applyNumberFormat="1" applyFont="1" applyBorder="1" applyAlignment="1" applyProtection="1">
      <alignment vertical="top" wrapText="1"/>
      <protection locked="0"/>
    </xf>
    <xf numFmtId="44" fontId="25" fillId="8" borderId="9" xfId="0" applyNumberFormat="1" applyFont="1" applyFill="1" applyBorder="1" applyAlignment="1">
      <alignment vertical="top" wrapText="1"/>
    </xf>
    <xf numFmtId="37" fontId="26" fillId="10" borderId="9" xfId="0" applyNumberFormat="1" applyFont="1" applyFill="1" applyBorder="1" applyAlignment="1">
      <alignment vertical="top" wrapText="1"/>
    </xf>
    <xf numFmtId="0" fontId="25" fillId="10" borderId="0" xfId="0" applyFont="1" applyFill="1" applyAlignment="1" applyProtection="1">
      <alignment horizontal="left" vertical="top" wrapText="1"/>
      <protection locked="0"/>
    </xf>
    <xf numFmtId="44" fontId="25" fillId="10" borderId="0" xfId="0" applyNumberFormat="1" applyFont="1" applyFill="1" applyAlignment="1">
      <alignment vertical="top" wrapText="1"/>
    </xf>
    <xf numFmtId="0" fontId="26" fillId="10" borderId="0" xfId="0" applyFont="1" applyFill="1" applyAlignment="1" applyProtection="1">
      <alignment vertical="top" wrapText="1"/>
      <protection locked="0"/>
    </xf>
    <xf numFmtId="0" fontId="25" fillId="0" borderId="0" xfId="0" applyFont="1" applyAlignment="1" applyProtection="1">
      <alignment horizontal="left" vertical="top" wrapText="1"/>
      <protection locked="0"/>
    </xf>
    <xf numFmtId="44" fontId="25" fillId="0" borderId="0" xfId="0" applyNumberFormat="1" applyFont="1" applyAlignment="1" applyProtection="1">
      <alignment vertical="top" wrapText="1"/>
      <protection locked="0"/>
    </xf>
    <xf numFmtId="0" fontId="26" fillId="9" borderId="9" xfId="0" applyFont="1" applyFill="1" applyBorder="1" applyAlignment="1">
      <alignment vertical="top" wrapText="1"/>
    </xf>
    <xf numFmtId="0" fontId="0" fillId="0" borderId="3" xfId="0" applyBorder="1"/>
    <xf numFmtId="0" fontId="1" fillId="8" borderId="3" xfId="0" applyFont="1" applyFill="1" applyBorder="1"/>
    <xf numFmtId="168" fontId="0" fillId="8" borderId="0" xfId="52" applyNumberFormat="1" applyFont="1" applyFill="1" applyAlignment="1">
      <alignment horizontal="center"/>
    </xf>
    <xf numFmtId="168" fontId="0" fillId="8" borderId="0" xfId="0" applyNumberFormat="1" applyFill="1" applyAlignment="1">
      <alignment horizontal="center"/>
    </xf>
    <xf numFmtId="0" fontId="0" fillId="5" borderId="27" xfId="0" applyFill="1" applyBorder="1"/>
    <xf numFmtId="0" fontId="21" fillId="5" borderId="1" xfId="0" applyFont="1" applyFill="1" applyBorder="1" applyAlignment="1">
      <alignment horizontal="center"/>
    </xf>
    <xf numFmtId="0" fontId="21" fillId="5" borderId="33" xfId="0" applyFont="1" applyFill="1" applyBorder="1" applyAlignment="1">
      <alignment horizontal="center"/>
    </xf>
    <xf numFmtId="168" fontId="0" fillId="8" borderId="4" xfId="52" applyNumberFormat="1" applyFont="1" applyFill="1" applyBorder="1" applyAlignment="1">
      <alignment horizontal="center"/>
    </xf>
    <xf numFmtId="168" fontId="0" fillId="0" borderId="4" xfId="0" applyNumberFormat="1" applyBorder="1" applyAlignment="1">
      <alignment horizontal="center"/>
    </xf>
    <xf numFmtId="168" fontId="0" fillId="8" borderId="4" xfId="0" applyNumberFormat="1" applyFill="1" applyBorder="1" applyAlignment="1">
      <alignment horizontal="center"/>
    </xf>
    <xf numFmtId="168" fontId="0" fillId="8" borderId="34" xfId="52" applyNumberFormat="1" applyFont="1" applyFill="1" applyBorder="1" applyAlignment="1">
      <alignment horizontal="center"/>
    </xf>
    <xf numFmtId="168" fontId="0" fillId="0" borderId="34" xfId="0" applyNumberFormat="1" applyBorder="1" applyAlignment="1">
      <alignment horizontal="center"/>
    </xf>
    <xf numFmtId="168" fontId="0" fillId="8" borderId="34" xfId="0" applyNumberFormat="1" applyFill="1" applyBorder="1" applyAlignment="1">
      <alignment horizontal="center"/>
    </xf>
    <xf numFmtId="168" fontId="1" fillId="8" borderId="0" xfId="52" applyNumberFormat="1" applyFont="1" applyFill="1" applyAlignment="1">
      <alignment horizontal="center"/>
    </xf>
    <xf numFmtId="0" fontId="26" fillId="0" borderId="0" xfId="0" applyFont="1" applyAlignment="1" applyProtection="1">
      <alignment horizontal="center" vertical="top" wrapText="1"/>
      <protection locked="0"/>
    </xf>
    <xf numFmtId="164" fontId="7" fillId="7" borderId="0" xfId="0" applyNumberFormat="1" applyFont="1" applyFill="1" applyProtection="1">
      <protection locked="0"/>
    </xf>
    <xf numFmtId="165" fontId="7" fillId="7" borderId="0" xfId="1" applyNumberFormat="1" applyFont="1" applyFill="1" applyProtection="1"/>
    <xf numFmtId="42" fontId="5" fillId="5" borderId="0" xfId="1" applyNumberFormat="1" applyFont="1" applyFill="1" applyProtection="1"/>
    <xf numFmtId="42" fontId="5" fillId="7" borderId="0" xfId="1" applyNumberFormat="1" applyFont="1" applyFill="1"/>
    <xf numFmtId="42" fontId="7" fillId="7" borderId="0" xfId="1" applyNumberFormat="1" applyFont="1" applyFill="1"/>
    <xf numFmtId="42" fontId="5" fillId="7" borderId="1" xfId="1" applyNumberFormat="1" applyFont="1" applyFill="1" applyBorder="1"/>
    <xf numFmtId="42" fontId="7" fillId="7" borderId="32" xfId="1" applyNumberFormat="1" applyFont="1" applyFill="1" applyBorder="1"/>
    <xf numFmtId="42" fontId="5" fillId="5" borderId="0" xfId="1" applyNumberFormat="1" applyFont="1" applyFill="1"/>
    <xf numFmtId="42" fontId="5" fillId="0" borderId="0" xfId="4" applyNumberFormat="1" applyFont="1" applyProtection="1">
      <protection locked="0"/>
    </xf>
    <xf numFmtId="164" fontId="7" fillId="7" borderId="0" xfId="0" applyNumberFormat="1" applyFont="1" applyFill="1"/>
    <xf numFmtId="0" fontId="28" fillId="0" borderId="0" xfId="0" applyFont="1"/>
    <xf numFmtId="165" fontId="7" fillId="7" borderId="0" xfId="1" applyNumberFormat="1" applyFont="1" applyFill="1"/>
    <xf numFmtId="0" fontId="7" fillId="6" borderId="16" xfId="0" applyFont="1" applyFill="1" applyBorder="1" applyProtection="1">
      <protection locked="0"/>
    </xf>
    <xf numFmtId="0" fontId="7" fillId="6" borderId="0" xfId="0" applyFont="1" applyFill="1" applyAlignment="1" applyProtection="1">
      <alignment horizontal="center"/>
      <protection locked="0"/>
    </xf>
    <xf numFmtId="0" fontId="7" fillId="6" borderId="0" xfId="0" applyFont="1" applyFill="1" applyProtection="1">
      <protection locked="0"/>
    </xf>
    <xf numFmtId="164" fontId="7" fillId="6" borderId="0" xfId="0" applyNumberFormat="1" applyFont="1" applyFill="1"/>
    <xf numFmtId="0" fontId="7" fillId="6" borderId="17" xfId="0" applyFont="1" applyFill="1" applyBorder="1"/>
    <xf numFmtId="0" fontId="5" fillId="6" borderId="17" xfId="0" applyFont="1" applyFill="1" applyBorder="1"/>
    <xf numFmtId="0" fontId="5" fillId="6" borderId="16" xfId="0" applyFont="1" applyFill="1" applyBorder="1" applyProtection="1">
      <protection locked="0"/>
    </xf>
    <xf numFmtId="0" fontId="5" fillId="6" borderId="0" xfId="0" applyFont="1" applyFill="1" applyProtection="1">
      <protection locked="0"/>
    </xf>
    <xf numFmtId="10" fontId="5" fillId="6" borderId="16" xfId="4" applyNumberFormat="1" applyFont="1" applyFill="1" applyBorder="1" applyProtection="1">
      <protection locked="0"/>
    </xf>
    <xf numFmtId="166" fontId="5" fillId="6" borderId="0" xfId="4" applyNumberFormat="1" applyFont="1" applyFill="1" applyBorder="1" applyProtection="1"/>
    <xf numFmtId="10" fontId="5" fillId="6" borderId="0" xfId="4" applyNumberFormat="1" applyFont="1" applyFill="1" applyBorder="1" applyProtection="1">
      <protection locked="0"/>
    </xf>
    <xf numFmtId="165" fontId="5" fillId="6" borderId="0" xfId="1" applyNumberFormat="1" applyFont="1" applyFill="1" applyBorder="1" applyProtection="1"/>
    <xf numFmtId="42" fontId="5" fillId="6" borderId="0" xfId="0" applyNumberFormat="1" applyFont="1" applyFill="1"/>
    <xf numFmtId="165" fontId="5" fillId="6" borderId="17" xfId="1" applyNumberFormat="1" applyFont="1" applyFill="1" applyBorder="1" applyProtection="1"/>
    <xf numFmtId="165" fontId="5" fillId="0" borderId="16" xfId="1" applyNumberFormat="1" applyFont="1" applyFill="1" applyBorder="1" applyProtection="1"/>
    <xf numFmtId="165" fontId="5" fillId="0" borderId="0" xfId="1" applyNumberFormat="1" applyFont="1" applyFill="1" applyBorder="1" applyProtection="1"/>
    <xf numFmtId="165" fontId="5" fillId="0" borderId="17" xfId="1" applyNumberFormat="1" applyFont="1" applyFill="1" applyBorder="1" applyProtection="1"/>
    <xf numFmtId="165" fontId="5" fillId="6" borderId="16" xfId="1" applyNumberFormat="1" applyFont="1" applyFill="1" applyBorder="1" applyProtection="1"/>
    <xf numFmtId="9" fontId="7" fillId="0" borderId="16" xfId="4" applyFont="1" applyFill="1" applyBorder="1" applyProtection="1">
      <protection locked="0"/>
    </xf>
    <xf numFmtId="9" fontId="7" fillId="0" borderId="0" xfId="4" applyFont="1" applyFill="1" applyBorder="1" applyAlignment="1" applyProtection="1">
      <alignment horizontal="center"/>
      <protection locked="0"/>
    </xf>
    <xf numFmtId="9" fontId="5" fillId="0" borderId="0" xfId="4" applyFont="1" applyFill="1" applyBorder="1" applyProtection="1">
      <protection locked="0"/>
    </xf>
    <xf numFmtId="0" fontId="5" fillId="0" borderId="17" xfId="0" applyFont="1" applyBorder="1"/>
    <xf numFmtId="10" fontId="5" fillId="6" borderId="16" xfId="1" applyNumberFormat="1" applyFont="1" applyFill="1" applyBorder="1" applyProtection="1">
      <protection locked="0"/>
    </xf>
    <xf numFmtId="169" fontId="5" fillId="6" borderId="0" xfId="1" applyNumberFormat="1" applyFont="1" applyFill="1" applyBorder="1" applyProtection="1"/>
    <xf numFmtId="165" fontId="5" fillId="12" borderId="0" xfId="1" applyNumberFormat="1" applyFont="1" applyFill="1" applyBorder="1" applyProtection="1"/>
    <xf numFmtId="42" fontId="5" fillId="6" borderId="0" xfId="1" applyNumberFormat="1" applyFont="1" applyFill="1" applyBorder="1" applyProtection="1"/>
    <xf numFmtId="165" fontId="5" fillId="0" borderId="16" xfId="1" applyNumberFormat="1" applyFont="1" applyBorder="1" applyProtection="1"/>
    <xf numFmtId="165" fontId="5" fillId="0" borderId="0" xfId="1" applyNumberFormat="1" applyFont="1" applyBorder="1" applyProtection="1"/>
    <xf numFmtId="165" fontId="5" fillId="0" borderId="17" xfId="1" applyNumberFormat="1" applyFont="1" applyBorder="1" applyProtection="1"/>
    <xf numFmtId="166" fontId="5" fillId="6" borderId="16" xfId="1" applyNumberFormat="1" applyFont="1" applyFill="1" applyBorder="1" applyProtection="1">
      <protection locked="0"/>
    </xf>
    <xf numFmtId="169" fontId="5" fillId="6" borderId="0" xfId="1" applyNumberFormat="1" applyFont="1" applyFill="1" applyBorder="1" applyProtection="1">
      <protection locked="0"/>
    </xf>
    <xf numFmtId="9" fontId="5" fillId="0" borderId="16" xfId="4" applyFont="1" applyBorder="1" applyProtection="1">
      <protection locked="0"/>
    </xf>
    <xf numFmtId="9" fontId="5" fillId="0" borderId="0" xfId="4" applyFont="1" applyBorder="1" applyProtection="1">
      <protection locked="0"/>
    </xf>
    <xf numFmtId="9" fontId="5" fillId="0" borderId="17" xfId="4" applyFont="1" applyBorder="1" applyProtection="1">
      <protection locked="0"/>
    </xf>
    <xf numFmtId="169" fontId="5" fillId="6" borderId="16" xfId="1" applyNumberFormat="1" applyFont="1" applyFill="1" applyBorder="1" applyProtection="1">
      <protection locked="0"/>
    </xf>
    <xf numFmtId="165" fontId="5" fillId="0" borderId="16" xfId="1" applyNumberFormat="1" applyFont="1" applyBorder="1" applyProtection="1">
      <protection hidden="1"/>
    </xf>
    <xf numFmtId="165" fontId="5" fillId="0" borderId="0" xfId="1" applyNumberFormat="1" applyFont="1" applyBorder="1" applyProtection="1">
      <protection hidden="1"/>
    </xf>
    <xf numFmtId="165" fontId="5" fillId="0" borderId="17" xfId="1" applyNumberFormat="1" applyFont="1" applyBorder="1" applyProtection="1">
      <protection hidden="1"/>
    </xf>
    <xf numFmtId="165" fontId="7" fillId="6" borderId="16" xfId="1" applyNumberFormat="1" applyFont="1" applyFill="1" applyBorder="1" applyProtection="1"/>
    <xf numFmtId="165" fontId="7" fillId="6" borderId="0" xfId="1" applyNumberFormat="1" applyFont="1" applyFill="1" applyBorder="1" applyProtection="1"/>
    <xf numFmtId="165" fontId="7" fillId="6" borderId="17" xfId="1" applyNumberFormat="1" applyFont="1" applyFill="1" applyBorder="1" applyProtection="1"/>
    <xf numFmtId="44" fontId="5" fillId="0" borderId="16" xfId="1" applyFont="1" applyBorder="1"/>
    <xf numFmtId="44" fontId="5" fillId="0" borderId="0" xfId="1" applyFont="1" applyBorder="1"/>
    <xf numFmtId="44" fontId="5" fillId="0" borderId="17" xfId="1" applyFont="1" applyBorder="1"/>
    <xf numFmtId="165" fontId="5" fillId="6" borderId="16" xfId="1" applyNumberFormat="1" applyFont="1" applyFill="1" applyBorder="1" applyProtection="1">
      <protection locked="0"/>
    </xf>
    <xf numFmtId="165" fontId="5" fillId="6" borderId="0" xfId="1" applyNumberFormat="1" applyFont="1" applyFill="1" applyBorder="1" applyProtection="1">
      <protection locked="0"/>
    </xf>
    <xf numFmtId="165" fontId="5" fillId="6" borderId="17" xfId="1" applyNumberFormat="1" applyFont="1" applyFill="1" applyBorder="1" applyProtection="1">
      <protection locked="0"/>
    </xf>
    <xf numFmtId="165" fontId="5" fillId="0" borderId="16" xfId="1" applyNumberFormat="1" applyFont="1" applyBorder="1"/>
    <xf numFmtId="165" fontId="5" fillId="0" borderId="0" xfId="1" applyNumberFormat="1" applyFont="1" applyBorder="1"/>
    <xf numFmtId="165" fontId="5" fillId="0" borderId="17" xfId="1" applyNumberFormat="1" applyFont="1" applyBorder="1"/>
    <xf numFmtId="0" fontId="5" fillId="13" borderId="16" xfId="1" applyNumberFormat="1" applyFont="1" applyFill="1" applyBorder="1" applyProtection="1"/>
    <xf numFmtId="0" fontId="5" fillId="13" borderId="0" xfId="1" applyNumberFormat="1" applyFont="1" applyFill="1" applyBorder="1" applyProtection="1"/>
    <xf numFmtId="0" fontId="5" fillId="13" borderId="17" xfId="1" applyNumberFormat="1" applyFont="1" applyFill="1" applyBorder="1" applyProtection="1"/>
    <xf numFmtId="165" fontId="5" fillId="12" borderId="16" xfId="1" applyNumberFormat="1" applyFont="1" applyFill="1" applyBorder="1" applyProtection="1"/>
    <xf numFmtId="165" fontId="5" fillId="12" borderId="17" xfId="1" applyNumberFormat="1" applyFont="1" applyFill="1" applyBorder="1" applyProtection="1"/>
    <xf numFmtId="164" fontId="5" fillId="0" borderId="16" xfId="0" applyNumberFormat="1" applyFont="1" applyBorder="1"/>
    <xf numFmtId="44" fontId="5" fillId="0" borderId="16" xfId="1" applyFont="1" applyBorder="1" applyProtection="1">
      <protection hidden="1"/>
    </xf>
    <xf numFmtId="44" fontId="5" fillId="0" borderId="0" xfId="1" applyFont="1" applyBorder="1" applyProtection="1">
      <protection hidden="1"/>
    </xf>
    <xf numFmtId="44" fontId="5" fillId="0" borderId="17" xfId="1" applyFont="1" applyBorder="1" applyProtection="1">
      <protection hidden="1"/>
    </xf>
    <xf numFmtId="165" fontId="5" fillId="6" borderId="18" xfId="1" applyNumberFormat="1" applyFont="1" applyFill="1" applyBorder="1" applyProtection="1"/>
    <xf numFmtId="165" fontId="5" fillId="6" borderId="5" xfId="1" applyNumberFormat="1" applyFont="1" applyFill="1" applyBorder="1" applyProtection="1"/>
    <xf numFmtId="165" fontId="5" fillId="6" borderId="19" xfId="1" applyNumberFormat="1" applyFont="1" applyFill="1" applyBorder="1" applyProtection="1"/>
    <xf numFmtId="165" fontId="5" fillId="0" borderId="0" xfId="1" applyNumberFormat="1" applyFont="1" applyBorder="1" applyProtection="1">
      <protection locked="0"/>
    </xf>
    <xf numFmtId="165" fontId="5" fillId="0" borderId="16" xfId="1" applyNumberFormat="1" applyFont="1" applyBorder="1" applyProtection="1">
      <protection locked="0"/>
    </xf>
    <xf numFmtId="0" fontId="5" fillId="0" borderId="17" xfId="0" applyFont="1" applyBorder="1" applyProtection="1">
      <protection locked="0"/>
    </xf>
    <xf numFmtId="42" fontId="7" fillId="6" borderId="43" xfId="1" applyNumberFormat="1" applyFont="1" applyFill="1" applyBorder="1"/>
    <xf numFmtId="42" fontId="7" fillId="6" borderId="44" xfId="1" applyNumberFormat="1" applyFont="1" applyFill="1" applyBorder="1"/>
    <xf numFmtId="42" fontId="7" fillId="6" borderId="45" xfId="0" applyNumberFormat="1" applyFont="1" applyFill="1" applyBorder="1"/>
    <xf numFmtId="0" fontId="7" fillId="0" borderId="14" xfId="0" applyFont="1" applyBorder="1"/>
    <xf numFmtId="44" fontId="7" fillId="0" borderId="1" xfId="1" applyFont="1" applyBorder="1"/>
    <xf numFmtId="42" fontId="7" fillId="0" borderId="0" xfId="1" applyNumberFormat="1" applyFont="1" applyBorder="1"/>
    <xf numFmtId="42" fontId="7" fillId="0" borderId="1" xfId="1" applyNumberFormat="1" applyFont="1" applyBorder="1"/>
    <xf numFmtId="42" fontId="7" fillId="0" borderId="0" xfId="1" applyNumberFormat="1" applyFont="1" applyFill="1" applyBorder="1"/>
    <xf numFmtId="42" fontId="7" fillId="0" borderId="14" xfId="1" applyNumberFormat="1" applyFont="1" applyBorder="1"/>
    <xf numFmtId="5" fontId="7" fillId="0" borderId="0" xfId="1" applyNumberFormat="1" applyFont="1" applyBorder="1"/>
    <xf numFmtId="5" fontId="7" fillId="0" borderId="1" xfId="1" applyNumberFormat="1" applyFont="1" applyBorder="1"/>
    <xf numFmtId="5" fontId="7" fillId="0" borderId="14" xfId="1" applyNumberFormat="1" applyFont="1" applyBorder="1"/>
    <xf numFmtId="0" fontId="7" fillId="6" borderId="35" xfId="0" applyFont="1" applyFill="1" applyBorder="1"/>
    <xf numFmtId="0" fontId="5" fillId="0" borderId="46" xfId="0" applyFont="1" applyBorder="1"/>
    <xf numFmtId="42" fontId="5" fillId="6" borderId="46" xfId="0" applyNumberFormat="1" applyFont="1" applyFill="1" applyBorder="1"/>
    <xf numFmtId="42" fontId="5" fillId="6" borderId="44" xfId="0" applyNumberFormat="1" applyFont="1" applyFill="1" applyBorder="1"/>
    <xf numFmtId="42" fontId="7" fillId="6" borderId="46" xfId="0" applyNumberFormat="1" applyFont="1" applyFill="1" applyBorder="1"/>
    <xf numFmtId="42" fontId="5" fillId="0" borderId="46" xfId="0" applyNumberFormat="1" applyFont="1" applyBorder="1"/>
    <xf numFmtId="42" fontId="7" fillId="12" borderId="45" xfId="0" applyNumberFormat="1" applyFont="1" applyFill="1" applyBorder="1"/>
    <xf numFmtId="0" fontId="7" fillId="6" borderId="47" xfId="0" applyFont="1" applyFill="1" applyBorder="1"/>
    <xf numFmtId="42" fontId="5" fillId="0" borderId="44" xfId="0" applyNumberFormat="1" applyFont="1" applyBorder="1"/>
    <xf numFmtId="42" fontId="7" fillId="12" borderId="46" xfId="0" applyNumberFormat="1" applyFont="1" applyFill="1" applyBorder="1"/>
    <xf numFmtId="42" fontId="7" fillId="12" borderId="47" xfId="0" applyNumberFormat="1" applyFont="1" applyFill="1" applyBorder="1"/>
    <xf numFmtId="42" fontId="5" fillId="0" borderId="47" xfId="0" applyNumberFormat="1" applyFont="1" applyBorder="1"/>
    <xf numFmtId="42" fontId="7" fillId="6" borderId="47" xfId="0" applyNumberFormat="1" applyFont="1" applyFill="1" applyBorder="1"/>
    <xf numFmtId="0" fontId="7" fillId="7" borderId="1" xfId="0" applyFont="1" applyFill="1" applyBorder="1" applyAlignment="1">
      <alignment horizontal="center"/>
    </xf>
    <xf numFmtId="0" fontId="7" fillId="7" borderId="0" xfId="0" applyFont="1" applyFill="1" applyAlignment="1">
      <alignment horizontal="center"/>
    </xf>
    <xf numFmtId="165" fontId="5" fillId="6" borderId="16" xfId="1" applyNumberFormat="1" applyFont="1" applyFill="1" applyBorder="1"/>
    <xf numFmtId="165" fontId="5" fillId="6" borderId="0" xfId="1" applyNumberFormat="1" applyFont="1" applyFill="1" applyBorder="1"/>
    <xf numFmtId="165" fontId="5" fillId="0" borderId="16" xfId="1" applyNumberFormat="1" applyFont="1" applyFill="1" applyBorder="1"/>
    <xf numFmtId="165" fontId="5" fillId="0" borderId="0" xfId="1" applyNumberFormat="1" applyFont="1" applyFill="1" applyBorder="1"/>
    <xf numFmtId="0" fontId="6" fillId="0" borderId="17" xfId="0" applyFont="1" applyBorder="1"/>
    <xf numFmtId="165" fontId="5" fillId="0" borderId="17" xfId="1" applyNumberFormat="1" applyFont="1" applyBorder="1" applyProtection="1">
      <protection locked="0"/>
    </xf>
    <xf numFmtId="44" fontId="5" fillId="0" borderId="17" xfId="1" applyFont="1" applyBorder="1" applyProtection="1">
      <protection locked="0"/>
    </xf>
    <xf numFmtId="165" fontId="6" fillId="0" borderId="16" xfId="1" applyNumberFormat="1" applyFont="1" applyBorder="1"/>
    <xf numFmtId="165" fontId="6" fillId="0" borderId="0" xfId="1" applyNumberFormat="1" applyFont="1" applyBorder="1"/>
    <xf numFmtId="0" fontId="6" fillId="0" borderId="16" xfId="0" applyFont="1" applyBorder="1"/>
    <xf numFmtId="165" fontId="7" fillId="6" borderId="16" xfId="1" applyNumberFormat="1" applyFont="1" applyFill="1" applyBorder="1"/>
    <xf numFmtId="165" fontId="7" fillId="6" borderId="0" xfId="1" applyNumberFormat="1" applyFont="1" applyFill="1" applyBorder="1"/>
    <xf numFmtId="167" fontId="5" fillId="7" borderId="9" xfId="0" applyNumberFormat="1" applyFont="1" applyFill="1" applyBorder="1" applyProtection="1">
      <protection locked="0"/>
    </xf>
    <xf numFmtId="167" fontId="5" fillId="7" borderId="28" xfId="0" applyNumberFormat="1" applyFont="1" applyFill="1" applyBorder="1" applyProtection="1">
      <protection locked="0"/>
    </xf>
    <xf numFmtId="0" fontId="5" fillId="7" borderId="30" xfId="0" applyFont="1" applyFill="1" applyBorder="1" applyProtection="1">
      <protection locked="0"/>
    </xf>
    <xf numFmtId="42" fontId="5" fillId="5" borderId="0" xfId="44" applyNumberFormat="1" applyFont="1" applyFill="1" applyProtection="1"/>
    <xf numFmtId="0" fontId="9" fillId="0" borderId="0" xfId="0" applyFont="1" applyAlignment="1">
      <alignment horizontal="left" vertical="top" wrapText="1"/>
    </xf>
    <xf numFmtId="0" fontId="10" fillId="0" borderId="0" xfId="0" applyFont="1" applyAlignment="1">
      <alignment horizontal="left" vertical="top" wrapText="1"/>
    </xf>
    <xf numFmtId="0" fontId="9" fillId="7" borderId="0" xfId="0" applyFont="1" applyFill="1" applyAlignment="1">
      <alignment horizontal="left" vertical="top" wrapText="1"/>
    </xf>
    <xf numFmtId="0" fontId="10" fillId="0" borderId="0" xfId="0" applyFont="1" applyAlignment="1">
      <alignment vertical="top" wrapText="1"/>
    </xf>
    <xf numFmtId="0" fontId="9" fillId="0" borderId="0" xfId="47" applyFont="1" applyAlignment="1">
      <alignment horizontal="left" vertical="top" wrapText="1"/>
    </xf>
    <xf numFmtId="0" fontId="10" fillId="0" borderId="14" xfId="0" applyFont="1" applyBorder="1" applyAlignment="1">
      <alignment horizontal="left" vertical="top" wrapText="1"/>
    </xf>
    <xf numFmtId="0" fontId="19" fillId="0" borderId="0" xfId="0" applyFont="1" applyAlignment="1">
      <alignment vertical="top" wrapText="1"/>
    </xf>
    <xf numFmtId="0" fontId="7" fillId="0" borderId="0" xfId="0" applyFont="1" applyAlignment="1" applyProtection="1">
      <alignment vertical="top" wrapText="1"/>
      <protection locked="0"/>
    </xf>
    <xf numFmtId="0" fontId="5" fillId="0" borderId="0" xfId="0" applyFont="1" applyAlignment="1" applyProtection="1">
      <alignment vertical="top" wrapText="1"/>
      <protection locked="0"/>
    </xf>
    <xf numFmtId="165" fontId="7" fillId="4" borderId="6" xfId="0" applyNumberFormat="1" applyFont="1" applyFill="1" applyBorder="1" applyAlignment="1">
      <alignment horizontal="center"/>
    </xf>
    <xf numFmtId="165" fontId="7" fillId="4" borderId="8" xfId="0" applyNumberFormat="1" applyFont="1" applyFill="1" applyBorder="1" applyAlignment="1">
      <alignment horizontal="center"/>
    </xf>
    <xf numFmtId="165" fontId="7" fillId="4" borderId="7" xfId="0" applyNumberFormat="1" applyFont="1" applyFill="1" applyBorder="1" applyAlignment="1">
      <alignment horizontal="center"/>
    </xf>
    <xf numFmtId="0" fontId="7" fillId="7" borderId="0" xfId="0" applyFont="1" applyFill="1" applyAlignment="1">
      <alignment wrapText="1"/>
    </xf>
    <xf numFmtId="0" fontId="0" fillId="7" borderId="0" xfId="0" applyFill="1" applyAlignment="1">
      <alignment wrapText="1"/>
    </xf>
    <xf numFmtId="0" fontId="7" fillId="7" borderId="9" xfId="0" applyFont="1" applyFill="1" applyBorder="1"/>
    <xf numFmtId="0" fontId="0" fillId="0" borderId="9" xfId="0" applyBorder="1"/>
    <xf numFmtId="2" fontId="7" fillId="7" borderId="10" xfId="0" applyNumberFormat="1" applyFont="1" applyFill="1" applyBorder="1"/>
    <xf numFmtId="2" fontId="21" fillId="0" borderId="12" xfId="0" applyNumberFormat="1" applyFont="1" applyBorder="1"/>
    <xf numFmtId="0" fontId="7" fillId="6" borderId="8" xfId="0" applyFont="1" applyFill="1" applyBorder="1" applyAlignment="1">
      <alignment horizontal="center" wrapText="1"/>
    </xf>
    <xf numFmtId="0" fontId="21" fillId="6" borderId="8" xfId="0" applyFont="1" applyFill="1" applyBorder="1" applyAlignment="1">
      <alignment horizontal="center" wrapText="1"/>
    </xf>
    <xf numFmtId="0" fontId="21" fillId="6" borderId="7" xfId="0" applyFont="1" applyFill="1" applyBorder="1" applyAlignment="1">
      <alignment horizontal="center" wrapText="1"/>
    </xf>
    <xf numFmtId="0" fontId="7" fillId="15" borderId="36" xfId="0" applyFont="1" applyFill="1" applyBorder="1" applyAlignment="1">
      <alignment horizontal="center" wrapText="1"/>
    </xf>
    <xf numFmtId="0" fontId="21" fillId="15" borderId="37" xfId="0" applyFont="1" applyFill="1" applyBorder="1" applyAlignment="1">
      <alignment horizontal="center" wrapText="1"/>
    </xf>
    <xf numFmtId="0" fontId="21" fillId="15" borderId="38" xfId="0" applyFont="1" applyFill="1" applyBorder="1" applyAlignment="1">
      <alignment horizontal="center" wrapText="1"/>
    </xf>
    <xf numFmtId="165" fontId="5" fillId="6" borderId="18" xfId="1" applyNumberFormat="1" applyFont="1" applyFill="1" applyBorder="1" applyAlignment="1" applyProtection="1">
      <alignment wrapText="1"/>
    </xf>
    <xf numFmtId="0" fontId="0" fillId="0" borderId="5" xfId="0" applyBorder="1" applyAlignment="1">
      <alignment wrapText="1"/>
    </xf>
    <xf numFmtId="0" fontId="7" fillId="16" borderId="6" xfId="0" applyFont="1" applyFill="1" applyBorder="1" applyAlignment="1" applyProtection="1">
      <alignment wrapText="1"/>
      <protection locked="0"/>
    </xf>
    <xf numFmtId="0" fontId="0" fillId="16" borderId="8" xfId="0" applyFill="1" applyBorder="1" applyAlignment="1">
      <alignment wrapText="1"/>
    </xf>
    <xf numFmtId="0" fontId="0" fillId="16" borderId="7" xfId="0" applyFill="1" applyBorder="1" applyAlignment="1">
      <alignment wrapText="1"/>
    </xf>
    <xf numFmtId="167" fontId="5" fillId="7" borderId="10" xfId="0" applyNumberFormat="1" applyFont="1" applyFill="1" applyBorder="1" applyAlignment="1" applyProtection="1">
      <alignment wrapText="1"/>
      <protection locked="0"/>
    </xf>
    <xf numFmtId="0" fontId="0" fillId="0" borderId="12" xfId="0" applyBorder="1" applyAlignment="1" applyProtection="1">
      <alignment wrapText="1"/>
      <protection locked="0"/>
    </xf>
    <xf numFmtId="167" fontId="5" fillId="7" borderId="10" xfId="0" applyNumberFormat="1" applyFont="1" applyFill="1" applyBorder="1" applyAlignment="1">
      <alignment wrapText="1"/>
    </xf>
    <xf numFmtId="0" fontId="0" fillId="0" borderId="11" xfId="0" applyBorder="1" applyAlignment="1">
      <alignment wrapText="1"/>
    </xf>
    <xf numFmtId="0" fontId="0" fillId="0" borderId="12" xfId="0" applyBorder="1" applyAlignment="1">
      <alignment wrapText="1"/>
    </xf>
    <xf numFmtId="0" fontId="7" fillId="6" borderId="40" xfId="0" applyFont="1" applyFill="1" applyBorder="1" applyAlignment="1">
      <alignment horizontal="center" wrapText="1"/>
    </xf>
    <xf numFmtId="0" fontId="21" fillId="6" borderId="41" xfId="0" applyFont="1" applyFill="1" applyBorder="1" applyAlignment="1">
      <alignment horizontal="center" wrapText="1"/>
    </xf>
    <xf numFmtId="0" fontId="21" fillId="6" borderId="42" xfId="0" applyFont="1" applyFill="1" applyBorder="1" applyAlignment="1">
      <alignment horizontal="center" wrapText="1"/>
    </xf>
    <xf numFmtId="0" fontId="21" fillId="15" borderId="39" xfId="0" applyFont="1" applyFill="1" applyBorder="1" applyAlignment="1">
      <alignment horizontal="center" wrapText="1"/>
    </xf>
    <xf numFmtId="0" fontId="0" fillId="0" borderId="11" xfId="0" applyBorder="1" applyAlignment="1" applyProtection="1">
      <alignment wrapText="1"/>
      <protection locked="0"/>
    </xf>
    <xf numFmtId="0" fontId="7"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67" fontId="5" fillId="7" borderId="10" xfId="0" applyNumberFormat="1" applyFont="1" applyFill="1" applyBorder="1" applyProtection="1">
      <protection locked="0"/>
    </xf>
    <xf numFmtId="0" fontId="0" fillId="0" borderId="11" xfId="0" applyBorder="1" applyProtection="1">
      <protection locked="0"/>
    </xf>
    <xf numFmtId="165" fontId="7" fillId="4" borderId="6" xfId="0" applyNumberFormat="1" applyFont="1" applyFill="1" applyBorder="1" applyAlignment="1">
      <alignment horizontal="right"/>
    </xf>
    <xf numFmtId="165" fontId="7" fillId="4" borderId="8" xfId="0" applyNumberFormat="1" applyFont="1" applyFill="1" applyBorder="1" applyAlignment="1">
      <alignment horizontal="right"/>
    </xf>
    <xf numFmtId="165" fontId="7" fillId="4" borderId="7" xfId="0" applyNumberFormat="1" applyFont="1" applyFill="1" applyBorder="1" applyAlignment="1">
      <alignment horizontal="right"/>
    </xf>
    <xf numFmtId="167" fontId="5" fillId="7" borderId="10" xfId="0" applyNumberFormat="1" applyFont="1" applyFill="1" applyBorder="1"/>
    <xf numFmtId="0" fontId="0" fillId="0" borderId="11" xfId="0" applyBorder="1"/>
    <xf numFmtId="0" fontId="0" fillId="0" borderId="12" xfId="0" applyBorder="1"/>
    <xf numFmtId="0" fontId="7" fillId="7" borderId="32" xfId="0" applyFont="1" applyFill="1" applyBorder="1" applyAlignment="1">
      <alignment horizontal="right"/>
    </xf>
    <xf numFmtId="0" fontId="7" fillId="7" borderId="24" xfId="0" applyFont="1" applyFill="1" applyBorder="1" applyAlignment="1">
      <alignment horizontal="right"/>
    </xf>
    <xf numFmtId="0" fontId="7" fillId="7" borderId="0" xfId="0" applyFont="1" applyFill="1" applyAlignment="1">
      <alignment horizontal="right"/>
    </xf>
    <xf numFmtId="0" fontId="5" fillId="0" borderId="0" xfId="0" applyFont="1" applyAlignment="1">
      <alignment horizontal="right"/>
    </xf>
    <xf numFmtId="0" fontId="7" fillId="7" borderId="1" xfId="0" applyFont="1" applyFill="1" applyBorder="1" applyAlignment="1">
      <alignment horizontal="right"/>
    </xf>
    <xf numFmtId="0" fontId="5" fillId="0" borderId="1" xfId="0" applyFont="1" applyBorder="1" applyAlignment="1">
      <alignment horizontal="right"/>
    </xf>
    <xf numFmtId="0" fontId="7" fillId="7" borderId="23" xfId="0" applyFont="1" applyFill="1" applyBorder="1" applyAlignment="1">
      <alignment horizontal="right"/>
    </xf>
    <xf numFmtId="0" fontId="5" fillId="0" borderId="23" xfId="0" applyFont="1" applyBorder="1" applyAlignment="1">
      <alignment horizontal="right"/>
    </xf>
    <xf numFmtId="0" fontId="5" fillId="7" borderId="24" xfId="0" applyFont="1" applyFill="1" applyBorder="1" applyAlignment="1">
      <alignment horizontal="right"/>
    </xf>
    <xf numFmtId="0" fontId="5" fillId="0" borderId="24" xfId="0" applyFont="1" applyBorder="1"/>
    <xf numFmtId="0" fontId="7" fillId="7" borderId="16" xfId="0" applyFont="1" applyFill="1" applyBorder="1" applyAlignment="1">
      <alignment wrapText="1"/>
    </xf>
    <xf numFmtId="0" fontId="5" fillId="7" borderId="0" xfId="0" applyFont="1" applyFill="1" applyAlignment="1">
      <alignment wrapText="1"/>
    </xf>
    <xf numFmtId="0" fontId="7" fillId="14" borderId="24" xfId="0" applyFont="1" applyFill="1" applyBorder="1" applyAlignment="1">
      <alignment horizontal="right"/>
    </xf>
    <xf numFmtId="0" fontId="5" fillId="14" borderId="24" xfId="0" applyFont="1" applyFill="1" applyBorder="1" applyAlignment="1">
      <alignment horizontal="right"/>
    </xf>
    <xf numFmtId="0" fontId="7" fillId="14" borderId="23" xfId="0" applyFont="1" applyFill="1" applyBorder="1"/>
    <xf numFmtId="0" fontId="5" fillId="0" borderId="24" xfId="0" applyFont="1" applyBorder="1" applyAlignment="1">
      <alignment horizontal="right"/>
    </xf>
    <xf numFmtId="0" fontId="26" fillId="0" borderId="10"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5" fillId="8" borderId="10" xfId="0" applyFont="1" applyFill="1" applyBorder="1" applyAlignment="1" applyProtection="1">
      <alignment horizontal="left" vertical="top" wrapText="1"/>
      <protection locked="0"/>
    </xf>
    <xf numFmtId="0" fontId="25" fillId="8" borderId="11" xfId="0" applyFont="1" applyFill="1" applyBorder="1" applyAlignment="1" applyProtection="1">
      <alignment horizontal="left" vertical="top" wrapText="1"/>
      <protection locked="0"/>
    </xf>
    <xf numFmtId="0" fontId="25" fillId="8" borderId="12" xfId="0" applyFont="1" applyFill="1" applyBorder="1" applyAlignment="1" applyProtection="1">
      <alignment horizontal="left" vertical="top" wrapText="1"/>
      <protection locked="0"/>
    </xf>
    <xf numFmtId="0" fontId="25" fillId="8" borderId="9" xfId="0" applyFont="1" applyFill="1" applyBorder="1" applyAlignment="1" applyProtection="1">
      <alignment horizontal="left" vertical="top" wrapText="1"/>
      <protection locked="0"/>
    </xf>
    <xf numFmtId="0" fontId="25" fillId="10" borderId="9" xfId="0" applyFont="1" applyFill="1" applyBorder="1" applyAlignment="1" applyProtection="1">
      <alignment horizontal="left" vertical="top" wrapText="1"/>
      <protection locked="0"/>
    </xf>
    <xf numFmtId="0" fontId="32" fillId="0" borderId="0" xfId="42" applyFont="1" applyAlignment="1" applyProtection="1">
      <alignment horizontal="center" vertical="top" wrapText="1"/>
      <protection locked="0"/>
    </xf>
    <xf numFmtId="0" fontId="32" fillId="0" borderId="0" xfId="42" applyFont="1" applyAlignment="1">
      <alignment vertical="top" wrapText="1"/>
    </xf>
    <xf numFmtId="0" fontId="25" fillId="10" borderId="10" xfId="0" applyFont="1" applyFill="1" applyBorder="1" applyAlignment="1" applyProtection="1">
      <alignment horizontal="left" vertical="top" wrapText="1"/>
      <protection locked="0"/>
    </xf>
    <xf numFmtId="0" fontId="25" fillId="10" borderId="11" xfId="0" applyFont="1" applyFill="1" applyBorder="1" applyAlignment="1" applyProtection="1">
      <alignment horizontal="left" vertical="top" wrapText="1"/>
      <protection locked="0"/>
    </xf>
    <xf numFmtId="0" fontId="25" fillId="10" borderId="12" xfId="0" applyFont="1" applyFill="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9" xfId="0" applyFont="1" applyBorder="1" applyAlignment="1" applyProtection="1">
      <alignment horizontal="center" vertical="top" wrapText="1"/>
      <protection locked="0"/>
    </xf>
    <xf numFmtId="0" fontId="26" fillId="8" borderId="9" xfId="0" applyFont="1" applyFill="1" applyBorder="1" applyAlignment="1" applyProtection="1">
      <alignment horizontal="left" vertical="top" wrapText="1"/>
      <protection locked="0"/>
    </xf>
    <xf numFmtId="0" fontId="25" fillId="11" borderId="13" xfId="0" applyFont="1" applyFill="1" applyBorder="1" applyAlignment="1" applyProtection="1">
      <alignment horizontal="center" vertical="top" wrapText="1"/>
      <protection locked="0"/>
    </xf>
    <xf numFmtId="0" fontId="25" fillId="11" borderId="14" xfId="0" applyFont="1" applyFill="1" applyBorder="1" applyAlignment="1" applyProtection="1">
      <alignment horizontal="center" vertical="top" wrapText="1"/>
      <protection locked="0"/>
    </xf>
    <xf numFmtId="0" fontId="25" fillId="11" borderId="15" xfId="0" applyFont="1" applyFill="1" applyBorder="1" applyAlignment="1" applyProtection="1">
      <alignment horizontal="center" vertical="top" wrapText="1"/>
      <protection locked="0"/>
    </xf>
    <xf numFmtId="0" fontId="26" fillId="11" borderId="20" xfId="0" applyFont="1" applyFill="1" applyBorder="1" applyAlignment="1" applyProtection="1">
      <alignment horizontal="center" vertical="top" wrapText="1"/>
      <protection locked="0"/>
    </xf>
    <xf numFmtId="0" fontId="26" fillId="11" borderId="1" xfId="0" applyFont="1" applyFill="1" applyBorder="1" applyAlignment="1" applyProtection="1">
      <alignment horizontal="center" vertical="top" wrapText="1"/>
      <protection locked="0"/>
    </xf>
    <xf numFmtId="0" fontId="26" fillId="11" borderId="21" xfId="0" applyFont="1" applyFill="1" applyBorder="1" applyAlignment="1" applyProtection="1">
      <alignment horizontal="center" vertical="top" wrapText="1"/>
      <protection locked="0"/>
    </xf>
    <xf numFmtId="0" fontId="25" fillId="0" borderId="0" xfId="0" applyFont="1" applyAlignment="1" applyProtection="1">
      <alignment horizontal="left" vertical="top" wrapText="1"/>
      <protection locked="0"/>
    </xf>
    <xf numFmtId="0" fontId="27" fillId="0" borderId="6"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cellXfs>
  <cellStyles count="53">
    <cellStyle name="Comma" xfId="52" builtinId="3"/>
    <cellStyle name="Currency" xfId="1" builtinId="4"/>
    <cellStyle name="Currency 2" xfId="2" xr:uid="{00000000-0005-0000-0000-000002000000}"/>
    <cellStyle name="Currency 2 2" xfId="44" xr:uid="{00000000-0005-0000-0000-000003000000}"/>
    <cellStyle name="Currency 3" xfId="45" xr:uid="{00000000-0005-0000-0000-000004000000}"/>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5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cellStyle name="Hyperlink 2" xfId="50" xr:uid="{00000000-0005-0000-0000-00002B000000}"/>
    <cellStyle name="Hyperlink 3" xfId="46" xr:uid="{00000000-0005-0000-0000-00002C000000}"/>
    <cellStyle name="Normal" xfId="0" builtinId="0"/>
    <cellStyle name="Normal 2" xfId="3" xr:uid="{00000000-0005-0000-0000-00002E000000}"/>
    <cellStyle name="Normal 2 2" xfId="47" xr:uid="{00000000-0005-0000-0000-00002F000000}"/>
    <cellStyle name="Normal 3" xfId="43" xr:uid="{00000000-0005-0000-0000-000030000000}"/>
    <cellStyle name="Percent" xfId="4" builtinId="5"/>
    <cellStyle name="Percent 2" xfId="5" xr:uid="{00000000-0005-0000-0000-000032000000}"/>
    <cellStyle name="Percent 2 2" xfId="48" xr:uid="{00000000-0005-0000-0000-000033000000}"/>
    <cellStyle name="Percent 3" xfId="49" xr:uid="{00000000-0005-0000-0000-000034000000}"/>
  </cellStyles>
  <dxfs count="0"/>
  <tableStyles count="0" defaultTableStyle="TableStyleMedium9" defaultPivotStyle="PivotStyleLight16"/>
  <colors>
    <mruColors>
      <color rgb="FFFFFF99"/>
      <color rgb="FFFCF799"/>
      <color rgb="FFF6A2B8"/>
      <color rgb="FFF27A99"/>
      <color rgb="FFFFFFCC"/>
      <color rgb="FFCCCC00"/>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controller.appstate.edu/departments/travel-business-expense-reimbursement/travel-subsistence" TargetMode="External"/><Relationship Id="rId1" Type="http://schemas.openxmlformats.org/officeDocument/2006/relationships/hyperlink" Target="https://controller.appstate.edu/travel-subsistence-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48"/>
  <sheetViews>
    <sheetView topLeftCell="A79" zoomScaleSheetLayoutView="110" workbookViewId="0">
      <selection activeCell="A14" sqref="A14:F14"/>
    </sheetView>
  </sheetViews>
  <sheetFormatPr defaultColWidth="26.42578125" defaultRowHeight="11.25" x14ac:dyDescent="0.2"/>
  <cols>
    <col min="1" max="1" width="26.42578125" style="72"/>
    <col min="2" max="2" width="22.42578125" style="72" customWidth="1"/>
    <col min="3" max="3" width="26.42578125" style="72"/>
    <col min="4" max="4" width="30.7109375" style="72" customWidth="1"/>
    <col min="5" max="16384" width="26.42578125" style="72"/>
  </cols>
  <sheetData>
    <row r="1" spans="1:6" ht="18" customHeight="1" x14ac:dyDescent="0.2">
      <c r="A1" s="319" t="s">
        <v>125</v>
      </c>
      <c r="B1" s="319"/>
      <c r="C1" s="319"/>
      <c r="D1" s="319"/>
      <c r="E1" s="319"/>
      <c r="F1" s="319"/>
    </row>
    <row r="2" spans="1:6" ht="6" customHeight="1" x14ac:dyDescent="0.2"/>
    <row r="3" spans="1:6" ht="27.6" customHeight="1" x14ac:dyDescent="0.2">
      <c r="A3" s="317" t="s">
        <v>126</v>
      </c>
      <c r="B3" s="317"/>
      <c r="C3" s="317"/>
      <c r="D3" s="317"/>
      <c r="E3" s="323"/>
      <c r="F3" s="323"/>
    </row>
    <row r="4" spans="1:6" ht="6" customHeight="1" x14ac:dyDescent="0.2"/>
    <row r="5" spans="1:6" ht="15" customHeight="1" x14ac:dyDescent="0.2">
      <c r="A5" s="317" t="s">
        <v>127</v>
      </c>
      <c r="B5" s="317"/>
      <c r="C5" s="317"/>
      <c r="D5" s="317"/>
      <c r="E5" s="323"/>
      <c r="F5" s="323"/>
    </row>
    <row r="6" spans="1:6" ht="6" customHeight="1" x14ac:dyDescent="0.2">
      <c r="A6" s="78"/>
    </row>
    <row r="7" spans="1:6" ht="15.6" customHeight="1" x14ac:dyDescent="0.2">
      <c r="A7" s="318" t="s">
        <v>128</v>
      </c>
      <c r="B7" s="318"/>
      <c r="C7" s="318"/>
      <c r="D7" s="318"/>
    </row>
    <row r="8" spans="1:6" ht="17.45" customHeight="1" x14ac:dyDescent="0.2">
      <c r="A8" s="317" t="s">
        <v>129</v>
      </c>
      <c r="B8" s="317"/>
      <c r="C8" s="317"/>
      <c r="D8" s="317"/>
      <c r="E8" s="317"/>
      <c r="F8" s="317"/>
    </row>
    <row r="9" spans="1:6" ht="27" customHeight="1" x14ac:dyDescent="0.2">
      <c r="A9" s="317" t="s">
        <v>225</v>
      </c>
      <c r="B9" s="317"/>
      <c r="C9" s="317"/>
      <c r="D9" s="317"/>
      <c r="E9" s="317"/>
      <c r="F9" s="317"/>
    </row>
    <row r="10" spans="1:6" ht="18.95" customHeight="1" x14ac:dyDescent="0.2">
      <c r="A10" s="317" t="s">
        <v>210</v>
      </c>
      <c r="B10" s="317"/>
      <c r="C10" s="317"/>
      <c r="D10" s="317"/>
      <c r="E10" s="317"/>
      <c r="F10" s="317"/>
    </row>
    <row r="11" spans="1:6" ht="6" customHeight="1" x14ac:dyDescent="0.2"/>
    <row r="12" spans="1:6" ht="15.95" customHeight="1" x14ac:dyDescent="0.2">
      <c r="A12" s="79" t="s">
        <v>10</v>
      </c>
    </row>
    <row r="13" spans="1:6" ht="6" customHeight="1" x14ac:dyDescent="0.2"/>
    <row r="14" spans="1:6" ht="50.1" customHeight="1" x14ac:dyDescent="0.2">
      <c r="A14" s="320" t="s">
        <v>130</v>
      </c>
      <c r="B14" s="320"/>
      <c r="C14" s="320"/>
      <c r="D14" s="320"/>
      <c r="E14" s="320"/>
      <c r="F14" s="320"/>
    </row>
    <row r="15" spans="1:6" ht="35.450000000000003" customHeight="1" x14ac:dyDescent="0.2">
      <c r="A15" s="317" t="s">
        <v>131</v>
      </c>
      <c r="B15" s="317"/>
      <c r="C15" s="317"/>
      <c r="D15" s="317"/>
      <c r="E15" s="317"/>
      <c r="F15" s="317"/>
    </row>
    <row r="16" spans="1:6" ht="35.1" customHeight="1" x14ac:dyDescent="0.2">
      <c r="A16" s="317" t="s">
        <v>132</v>
      </c>
      <c r="B16" s="317"/>
      <c r="C16" s="317"/>
      <c r="D16" s="317"/>
      <c r="E16" s="317"/>
      <c r="F16" s="317"/>
    </row>
    <row r="17" spans="1:6" ht="47.1" customHeight="1" x14ac:dyDescent="0.2">
      <c r="A17" s="321" t="s">
        <v>133</v>
      </c>
      <c r="B17" s="321"/>
      <c r="C17" s="321"/>
      <c r="D17" s="321"/>
      <c r="E17" s="321"/>
      <c r="F17" s="321"/>
    </row>
    <row r="18" spans="1:6" ht="11.25" customHeight="1" x14ac:dyDescent="0.2">
      <c r="A18" s="73"/>
      <c r="B18" s="74"/>
      <c r="C18" s="74"/>
      <c r="D18" s="74"/>
    </row>
    <row r="19" spans="1:6" ht="12" thickBot="1" x14ac:dyDescent="0.25">
      <c r="A19" s="80"/>
      <c r="B19" s="80"/>
      <c r="C19" s="80"/>
      <c r="D19" s="80"/>
      <c r="E19" s="80"/>
      <c r="F19" s="80"/>
    </row>
    <row r="20" spans="1:6" x14ac:dyDescent="0.2">
      <c r="A20" s="322" t="s">
        <v>14</v>
      </c>
      <c r="B20" s="322"/>
      <c r="C20" s="322"/>
      <c r="D20" s="322"/>
    </row>
    <row r="21" spans="1:6" ht="6" customHeight="1" x14ac:dyDescent="0.2"/>
    <row r="22" spans="1:6" ht="15.6" customHeight="1" x14ac:dyDescent="0.2">
      <c r="A22" s="318" t="s">
        <v>106</v>
      </c>
      <c r="B22" s="318"/>
      <c r="C22" s="318"/>
      <c r="D22" s="318"/>
    </row>
    <row r="23" spans="1:6" ht="36" customHeight="1" x14ac:dyDescent="0.2">
      <c r="A23" s="317" t="s">
        <v>134</v>
      </c>
      <c r="B23" s="317"/>
      <c r="C23" s="317"/>
      <c r="D23" s="317"/>
      <c r="E23" s="317"/>
      <c r="F23" s="317"/>
    </row>
    <row r="24" spans="1:6" ht="6" customHeight="1" x14ac:dyDescent="0.2"/>
    <row r="25" spans="1:6" x14ac:dyDescent="0.2">
      <c r="A25" s="320" t="s">
        <v>114</v>
      </c>
      <c r="B25" s="320"/>
      <c r="C25" s="320"/>
      <c r="D25" s="320"/>
    </row>
    <row r="26" spans="1:6" ht="29.1" customHeight="1" x14ac:dyDescent="0.2">
      <c r="A26" s="317" t="s">
        <v>135</v>
      </c>
      <c r="B26" s="317"/>
      <c r="C26" s="317"/>
      <c r="D26" s="317"/>
      <c r="E26" s="317"/>
      <c r="F26" s="317"/>
    </row>
    <row r="27" spans="1:6" ht="6" customHeight="1" x14ac:dyDescent="0.2"/>
    <row r="28" spans="1:6" x14ac:dyDescent="0.2">
      <c r="A28" s="318" t="s">
        <v>136</v>
      </c>
      <c r="B28" s="318"/>
      <c r="C28" s="318"/>
      <c r="D28" s="318"/>
    </row>
    <row r="29" spans="1:6" ht="27.6" customHeight="1" x14ac:dyDescent="0.2">
      <c r="A29" s="317" t="s">
        <v>198</v>
      </c>
      <c r="B29" s="317"/>
      <c r="C29" s="317"/>
      <c r="D29" s="317"/>
      <c r="E29" s="317"/>
      <c r="F29" s="317"/>
    </row>
    <row r="30" spans="1:6" ht="6" customHeight="1" x14ac:dyDescent="0.2"/>
    <row r="31" spans="1:6" x14ac:dyDescent="0.2">
      <c r="A31" s="318" t="s">
        <v>162</v>
      </c>
      <c r="B31" s="318"/>
      <c r="C31" s="318"/>
      <c r="D31" s="318"/>
    </row>
    <row r="32" spans="1:6" ht="28.35" customHeight="1" x14ac:dyDescent="0.2">
      <c r="A32" s="317" t="s">
        <v>137</v>
      </c>
      <c r="B32" s="317"/>
      <c r="C32" s="317"/>
      <c r="D32" s="317"/>
      <c r="E32" s="317"/>
      <c r="F32" s="317"/>
    </row>
    <row r="33" spans="1:6" ht="5.0999999999999996" customHeight="1" x14ac:dyDescent="0.2">
      <c r="A33" s="78"/>
      <c r="B33" s="78"/>
      <c r="C33" s="78"/>
      <c r="D33" s="78"/>
    </row>
    <row r="34" spans="1:6" x14ac:dyDescent="0.2">
      <c r="A34" s="318" t="s">
        <v>109</v>
      </c>
      <c r="B34" s="318"/>
      <c r="C34" s="318"/>
      <c r="D34" s="318"/>
    </row>
    <row r="35" spans="1:6" ht="27.6" customHeight="1" x14ac:dyDescent="0.2">
      <c r="A35" s="317" t="s">
        <v>138</v>
      </c>
      <c r="B35" s="317"/>
      <c r="C35" s="317"/>
      <c r="D35" s="317"/>
      <c r="E35" s="317"/>
      <c r="F35" s="317"/>
    </row>
    <row r="36" spans="1:6" ht="6" customHeight="1" x14ac:dyDescent="0.2">
      <c r="A36" s="78"/>
      <c r="B36" s="78"/>
      <c r="C36" s="78"/>
      <c r="D36" s="78"/>
    </row>
    <row r="37" spans="1:6" x14ac:dyDescent="0.2">
      <c r="A37" s="318" t="s">
        <v>115</v>
      </c>
      <c r="B37" s="318"/>
      <c r="C37" s="318"/>
      <c r="D37" s="318"/>
    </row>
    <row r="38" spans="1:6" ht="26.1" customHeight="1" x14ac:dyDescent="0.2">
      <c r="A38" s="317" t="s">
        <v>139</v>
      </c>
      <c r="B38" s="317"/>
      <c r="C38" s="317"/>
      <c r="D38" s="317"/>
      <c r="E38" s="317"/>
      <c r="F38" s="317"/>
    </row>
    <row r="39" spans="1:6" ht="5.45" customHeight="1" x14ac:dyDescent="0.2">
      <c r="A39" s="78"/>
      <c r="B39" s="78"/>
      <c r="C39" s="78"/>
      <c r="D39" s="78"/>
    </row>
    <row r="40" spans="1:6" x14ac:dyDescent="0.2">
      <c r="A40" s="318" t="s">
        <v>117</v>
      </c>
      <c r="B40" s="318"/>
      <c r="C40" s="318"/>
      <c r="D40" s="318"/>
    </row>
    <row r="41" spans="1:6" ht="15" customHeight="1" x14ac:dyDescent="0.2">
      <c r="A41" s="317" t="s">
        <v>0</v>
      </c>
      <c r="B41" s="317"/>
      <c r="C41" s="317"/>
      <c r="D41" s="317"/>
    </row>
    <row r="42" spans="1:6" ht="6" customHeight="1" x14ac:dyDescent="0.2">
      <c r="A42" s="81"/>
    </row>
    <row r="43" spans="1:6" x14ac:dyDescent="0.2">
      <c r="A43" s="318" t="s">
        <v>6</v>
      </c>
      <c r="B43" s="318"/>
      <c r="C43" s="318"/>
      <c r="D43" s="318"/>
    </row>
    <row r="44" spans="1:6" ht="24" customHeight="1" x14ac:dyDescent="0.2">
      <c r="A44" s="317" t="s">
        <v>140</v>
      </c>
      <c r="B44" s="317"/>
      <c r="C44" s="317"/>
      <c r="D44" s="317"/>
      <c r="E44" s="317"/>
      <c r="F44" s="317"/>
    </row>
    <row r="45" spans="1:6" ht="6" customHeight="1" x14ac:dyDescent="0.2">
      <c r="A45" s="78"/>
      <c r="B45" s="78"/>
      <c r="C45" s="78"/>
      <c r="D45" s="78"/>
    </row>
    <row r="46" spans="1:6" ht="12.6" customHeight="1" x14ac:dyDescent="0.2">
      <c r="A46" s="318" t="s">
        <v>116</v>
      </c>
      <c r="B46" s="318"/>
      <c r="C46" s="318"/>
      <c r="D46" s="318"/>
    </row>
    <row r="47" spans="1:6" ht="26.45" customHeight="1" x14ac:dyDescent="0.2">
      <c r="A47" s="317" t="s">
        <v>141</v>
      </c>
      <c r="B47" s="317"/>
      <c r="C47" s="317"/>
      <c r="D47" s="317"/>
      <c r="E47" s="317"/>
      <c r="F47" s="317"/>
    </row>
    <row r="48" spans="1:6" ht="5.45" customHeight="1" x14ac:dyDescent="0.2">
      <c r="A48" s="78"/>
      <c r="B48" s="78"/>
      <c r="C48" s="78"/>
      <c r="D48" s="78"/>
    </row>
    <row r="49" spans="1:6" x14ac:dyDescent="0.2">
      <c r="A49" s="318" t="s">
        <v>107</v>
      </c>
      <c r="B49" s="318"/>
      <c r="C49" s="318"/>
      <c r="D49" s="318"/>
    </row>
    <row r="50" spans="1:6" ht="35.450000000000003" customHeight="1" x14ac:dyDescent="0.2">
      <c r="A50" s="317" t="s">
        <v>142</v>
      </c>
      <c r="B50" s="317"/>
      <c r="C50" s="317"/>
      <c r="D50" s="317"/>
      <c r="E50" s="317"/>
      <c r="F50" s="317"/>
    </row>
    <row r="51" spans="1:6" ht="6" customHeight="1" x14ac:dyDescent="0.2"/>
    <row r="52" spans="1:6" x14ac:dyDescent="0.2">
      <c r="A52" s="318" t="s">
        <v>108</v>
      </c>
      <c r="B52" s="318"/>
      <c r="C52" s="318"/>
      <c r="D52" s="318"/>
    </row>
    <row r="53" spans="1:6" ht="48.6" customHeight="1" x14ac:dyDescent="0.2">
      <c r="A53" s="317" t="s">
        <v>143</v>
      </c>
      <c r="B53" s="317"/>
      <c r="C53" s="317"/>
      <c r="D53" s="317"/>
      <c r="E53" s="317"/>
      <c r="F53" s="317"/>
    </row>
    <row r="54" spans="1:6" ht="5.25" customHeight="1" x14ac:dyDescent="0.2"/>
    <row r="55" spans="1:6" x14ac:dyDescent="0.2">
      <c r="A55" s="318" t="s">
        <v>118</v>
      </c>
      <c r="B55" s="318"/>
      <c r="C55" s="318"/>
      <c r="D55" s="318"/>
    </row>
    <row r="56" spans="1:6" ht="36.6" customHeight="1" x14ac:dyDescent="0.2">
      <c r="A56" s="317" t="s">
        <v>144</v>
      </c>
      <c r="B56" s="317"/>
      <c r="C56" s="317"/>
      <c r="D56" s="317"/>
      <c r="E56" s="317"/>
      <c r="F56" s="317"/>
    </row>
    <row r="57" spans="1:6" ht="6" customHeight="1" x14ac:dyDescent="0.2">
      <c r="A57" s="74"/>
    </row>
    <row r="58" spans="1:6" x14ac:dyDescent="0.2">
      <c r="A58" s="318" t="s">
        <v>110</v>
      </c>
      <c r="B58" s="318"/>
      <c r="C58" s="318"/>
      <c r="D58" s="318"/>
    </row>
    <row r="59" spans="1:6" ht="63" customHeight="1" x14ac:dyDescent="0.2">
      <c r="A59" s="317" t="s">
        <v>211</v>
      </c>
      <c r="B59" s="317"/>
      <c r="C59" s="317"/>
      <c r="D59" s="317"/>
      <c r="E59" s="317"/>
      <c r="F59" s="317"/>
    </row>
    <row r="60" spans="1:6" ht="4.3499999999999996" customHeight="1" x14ac:dyDescent="0.2"/>
    <row r="61" spans="1:6" ht="12" customHeight="1" x14ac:dyDescent="0.2">
      <c r="A61" s="74" t="s">
        <v>163</v>
      </c>
    </row>
    <row r="62" spans="1:6" ht="27.6" customHeight="1" x14ac:dyDescent="0.2">
      <c r="A62" s="317" t="s">
        <v>145</v>
      </c>
      <c r="B62" s="317"/>
      <c r="C62" s="317"/>
      <c r="D62" s="317"/>
      <c r="E62" s="317"/>
      <c r="F62" s="317"/>
    </row>
    <row r="63" spans="1:6" ht="6" customHeight="1" x14ac:dyDescent="0.2"/>
    <row r="64" spans="1:6" ht="14.1" customHeight="1" x14ac:dyDescent="0.2">
      <c r="A64" s="318" t="s">
        <v>111</v>
      </c>
      <c r="B64" s="318"/>
      <c r="C64" s="318"/>
      <c r="D64" s="318"/>
    </row>
    <row r="65" spans="1:6" ht="45.6" customHeight="1" x14ac:dyDescent="0.2">
      <c r="A65" s="317" t="s">
        <v>146</v>
      </c>
      <c r="B65" s="317"/>
      <c r="C65" s="317"/>
      <c r="D65" s="317"/>
      <c r="E65" s="317"/>
      <c r="F65" s="317"/>
    </row>
    <row r="66" spans="1:6" ht="9.9499999999999993" customHeight="1" x14ac:dyDescent="0.2"/>
    <row r="67" spans="1:6" ht="45" customHeight="1" x14ac:dyDescent="0.2">
      <c r="A67" s="317" t="s">
        <v>200</v>
      </c>
      <c r="B67" s="317"/>
      <c r="C67" s="317"/>
      <c r="D67" s="317"/>
      <c r="E67" s="317"/>
      <c r="F67" s="317"/>
    </row>
    <row r="68" spans="1:6" ht="7.35" customHeight="1" x14ac:dyDescent="0.2"/>
    <row r="69" spans="1:6" ht="14.1" customHeight="1" x14ac:dyDescent="0.2">
      <c r="A69" s="318" t="s">
        <v>119</v>
      </c>
      <c r="B69" s="318"/>
      <c r="C69" s="318"/>
      <c r="D69" s="318"/>
    </row>
    <row r="70" spans="1:6" ht="62.1" customHeight="1" x14ac:dyDescent="0.2">
      <c r="A70" s="317" t="s">
        <v>202</v>
      </c>
      <c r="B70" s="317"/>
      <c r="C70" s="317"/>
      <c r="D70" s="317"/>
      <c r="E70" s="317"/>
      <c r="F70" s="317"/>
    </row>
    <row r="71" spans="1:6" ht="7.35" customHeight="1" x14ac:dyDescent="0.2">
      <c r="A71" s="78"/>
      <c r="B71" s="78"/>
      <c r="C71" s="78"/>
      <c r="D71" s="78"/>
    </row>
    <row r="72" spans="1:6" ht="14.1" customHeight="1" x14ac:dyDescent="0.2">
      <c r="A72" s="318" t="s">
        <v>113</v>
      </c>
      <c r="B72" s="318"/>
      <c r="C72" s="318"/>
      <c r="D72" s="318"/>
    </row>
    <row r="73" spans="1:6" ht="42.95" customHeight="1" x14ac:dyDescent="0.2">
      <c r="A73" s="317" t="s">
        <v>147</v>
      </c>
      <c r="B73" s="317"/>
      <c r="C73" s="317"/>
      <c r="D73" s="317"/>
      <c r="E73" s="317"/>
      <c r="F73" s="317"/>
    </row>
    <row r="74" spans="1:6" ht="7.35" customHeight="1" x14ac:dyDescent="0.2">
      <c r="A74" s="78"/>
      <c r="B74" s="78"/>
      <c r="C74" s="78"/>
      <c r="D74" s="78"/>
    </row>
    <row r="75" spans="1:6" ht="13.35" customHeight="1" x14ac:dyDescent="0.2">
      <c r="A75" s="318" t="s">
        <v>112</v>
      </c>
      <c r="B75" s="318"/>
      <c r="C75" s="318"/>
      <c r="D75" s="318"/>
    </row>
    <row r="76" spans="1:6" ht="27.6" customHeight="1" x14ac:dyDescent="0.2">
      <c r="A76" s="317" t="s">
        <v>148</v>
      </c>
      <c r="B76" s="317"/>
      <c r="C76" s="317"/>
      <c r="D76" s="317"/>
      <c r="E76" s="317"/>
      <c r="F76" s="317"/>
    </row>
    <row r="77" spans="1:6" ht="6" customHeight="1" x14ac:dyDescent="0.2">
      <c r="A77" s="74"/>
    </row>
    <row r="78" spans="1:6" x14ac:dyDescent="0.2">
      <c r="A78" s="318" t="s">
        <v>124</v>
      </c>
      <c r="B78" s="318"/>
      <c r="C78" s="318"/>
      <c r="D78" s="318"/>
    </row>
    <row r="79" spans="1:6" ht="68.099999999999994" customHeight="1" x14ac:dyDescent="0.2">
      <c r="A79" s="317" t="s">
        <v>149</v>
      </c>
      <c r="B79" s="317"/>
      <c r="C79" s="317"/>
      <c r="D79" s="317"/>
      <c r="E79" s="317"/>
      <c r="F79" s="317"/>
    </row>
    <row r="80" spans="1:6" ht="5.45" customHeight="1" x14ac:dyDescent="0.2">
      <c r="A80" s="78"/>
      <c r="B80" s="78"/>
      <c r="C80" s="78"/>
      <c r="D80" s="78"/>
    </row>
    <row r="81" spans="1:6" ht="12" customHeight="1" x14ac:dyDescent="0.2">
      <c r="A81" s="318" t="s">
        <v>150</v>
      </c>
      <c r="B81" s="318"/>
      <c r="C81" s="318"/>
      <c r="D81" s="318"/>
    </row>
    <row r="82" spans="1:6" ht="48" customHeight="1" x14ac:dyDescent="0.2">
      <c r="A82" s="317" t="s">
        <v>201</v>
      </c>
      <c r="B82" s="317"/>
      <c r="C82" s="317"/>
      <c r="D82" s="317"/>
      <c r="E82" s="317"/>
      <c r="F82" s="317"/>
    </row>
    <row r="83" spans="1:6" ht="7.35" customHeight="1" x14ac:dyDescent="0.2"/>
    <row r="84" spans="1:6" x14ac:dyDescent="0.2">
      <c r="A84" s="318" t="s">
        <v>15</v>
      </c>
      <c r="B84" s="318"/>
      <c r="C84" s="318"/>
      <c r="D84" s="318"/>
    </row>
    <row r="85" spans="1:6" ht="37.35" customHeight="1" x14ac:dyDescent="0.2">
      <c r="A85" s="317" t="s">
        <v>203</v>
      </c>
      <c r="B85" s="317"/>
      <c r="C85" s="317"/>
      <c r="D85" s="317"/>
      <c r="E85" s="317"/>
      <c r="F85" s="317"/>
    </row>
    <row r="86" spans="1:6" ht="5.45" customHeight="1" x14ac:dyDescent="0.2"/>
    <row r="87" spans="1:6" x14ac:dyDescent="0.2">
      <c r="A87" s="318" t="s">
        <v>120</v>
      </c>
      <c r="B87" s="318"/>
      <c r="C87" s="318"/>
      <c r="D87" s="318"/>
    </row>
    <row r="88" spans="1:6" ht="48.75" customHeight="1" x14ac:dyDescent="0.2">
      <c r="A88" s="317" t="s">
        <v>205</v>
      </c>
      <c r="B88" s="317"/>
      <c r="C88" s="317"/>
      <c r="D88" s="317"/>
      <c r="E88" s="317"/>
      <c r="F88" s="317"/>
    </row>
    <row r="89" spans="1:6" ht="8.1" customHeight="1" x14ac:dyDescent="0.2"/>
    <row r="90" spans="1:6" ht="14.45" customHeight="1" x14ac:dyDescent="0.2">
      <c r="A90" s="318" t="s">
        <v>151</v>
      </c>
      <c r="B90" s="318"/>
      <c r="C90" s="318"/>
      <c r="D90" s="318"/>
    </row>
    <row r="91" spans="1:6" ht="35.1" customHeight="1" x14ac:dyDescent="0.2">
      <c r="A91" s="317" t="s">
        <v>152</v>
      </c>
      <c r="B91" s="317"/>
      <c r="C91" s="317"/>
      <c r="D91" s="317"/>
      <c r="E91" s="317"/>
      <c r="F91" s="317"/>
    </row>
    <row r="101" ht="10.35" customHeight="1" x14ac:dyDescent="0.2"/>
    <row r="105" ht="7.35" customHeight="1" x14ac:dyDescent="0.2"/>
    <row r="106" ht="10.35" customHeight="1" x14ac:dyDescent="0.2"/>
    <row r="112" ht="7.35" customHeight="1" x14ac:dyDescent="0.2"/>
    <row r="113" ht="10.35" customHeight="1" x14ac:dyDescent="0.2"/>
    <row r="117" ht="2.1" customHeight="1" x14ac:dyDescent="0.2"/>
    <row r="118" ht="14.1" customHeight="1" x14ac:dyDescent="0.2"/>
    <row r="121" ht="6" customHeight="1" x14ac:dyDescent="0.2"/>
    <row r="122" ht="12" customHeight="1" x14ac:dyDescent="0.2"/>
    <row r="127" ht="6" customHeight="1" x14ac:dyDescent="0.2"/>
    <row r="128" ht="10.35" customHeight="1" x14ac:dyDescent="0.2"/>
    <row r="135" ht="6" customHeight="1" x14ac:dyDescent="0.2"/>
    <row r="136" ht="13.35" customHeight="1" x14ac:dyDescent="0.2"/>
    <row r="139" ht="4.3499999999999996" customHeight="1" x14ac:dyDescent="0.2"/>
    <row r="140" ht="14.1" customHeight="1" x14ac:dyDescent="0.2"/>
    <row r="143" ht="2.85" customHeight="1" x14ac:dyDescent="0.2"/>
    <row r="148" ht="2.85" customHeight="1" x14ac:dyDescent="0.2"/>
  </sheetData>
  <mergeCells count="58">
    <mergeCell ref="A91:F91"/>
    <mergeCell ref="A87:D87"/>
    <mergeCell ref="A90:D90"/>
    <mergeCell ref="A78:D78"/>
    <mergeCell ref="A81:D81"/>
    <mergeCell ref="A84:D84"/>
    <mergeCell ref="A88:F88"/>
    <mergeCell ref="A55:D55"/>
    <mergeCell ref="A58:D58"/>
    <mergeCell ref="A64:D64"/>
    <mergeCell ref="A69:D69"/>
    <mergeCell ref="A72:D72"/>
    <mergeCell ref="A62:F62"/>
    <mergeCell ref="A65:F65"/>
    <mergeCell ref="A67:F67"/>
    <mergeCell ref="A70:F70"/>
    <mergeCell ref="A41:D41"/>
    <mergeCell ref="A43:D43"/>
    <mergeCell ref="A46:D46"/>
    <mergeCell ref="A49:D49"/>
    <mergeCell ref="A52:D52"/>
    <mergeCell ref="A23:F23"/>
    <mergeCell ref="A26:F26"/>
    <mergeCell ref="A29:F29"/>
    <mergeCell ref="A32:F32"/>
    <mergeCell ref="A40:D40"/>
    <mergeCell ref="A25:D25"/>
    <mergeCell ref="A28:D28"/>
    <mergeCell ref="A31:D31"/>
    <mergeCell ref="A34:D34"/>
    <mergeCell ref="A37:D37"/>
    <mergeCell ref="A3:F3"/>
    <mergeCell ref="A5:F5"/>
    <mergeCell ref="A8:F8"/>
    <mergeCell ref="A9:F9"/>
    <mergeCell ref="A22:D22"/>
    <mergeCell ref="A1:F1"/>
    <mergeCell ref="A53:F53"/>
    <mergeCell ref="A56:F56"/>
    <mergeCell ref="A59:F59"/>
    <mergeCell ref="A35:F35"/>
    <mergeCell ref="A38:F38"/>
    <mergeCell ref="A44:F44"/>
    <mergeCell ref="A47:F47"/>
    <mergeCell ref="A50:F50"/>
    <mergeCell ref="A10:F10"/>
    <mergeCell ref="A14:F14"/>
    <mergeCell ref="A15:F15"/>
    <mergeCell ref="A16:F16"/>
    <mergeCell ref="A17:F17"/>
    <mergeCell ref="A20:D20"/>
    <mergeCell ref="A7:D7"/>
    <mergeCell ref="A73:F73"/>
    <mergeCell ref="A76:F76"/>
    <mergeCell ref="A79:F79"/>
    <mergeCell ref="A82:F82"/>
    <mergeCell ref="A85:F85"/>
    <mergeCell ref="A75:D75"/>
  </mergeCells>
  <phoneticPr fontId="11" type="noConversion"/>
  <pageMargins left="0.39" right="0.21" top="0.52" bottom="0.89" header="0.34" footer="0.52"/>
  <pageSetup scale="58" fitToHeight="2" orientation="portrait" horizontalDpi="300" verticalDpi="300" r:id="rId1"/>
  <headerFooter>
    <oddHeader>&amp;C&amp;"Tahoma,Regular"&amp;12Appalachian State University Office of Sponsored Programs</oddHeader>
    <oddFooter>&amp;R&amp;"Tahoma,Regular"&amp;K01+000version - MTDC 21 August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9"/>
  <sheetViews>
    <sheetView workbookViewId="0">
      <selection activeCell="H16" sqref="H16"/>
    </sheetView>
  </sheetViews>
  <sheetFormatPr defaultRowHeight="12.75" x14ac:dyDescent="0.2"/>
  <cols>
    <col min="1" max="1" width="17.7109375" bestFit="1" customWidth="1"/>
  </cols>
  <sheetData>
    <row r="2" spans="1:7" x14ac:dyDescent="0.2">
      <c r="A2" s="186"/>
      <c r="B2" s="187" t="s">
        <v>194</v>
      </c>
      <c r="C2" s="188" t="s">
        <v>195</v>
      </c>
      <c r="D2" s="188" t="s">
        <v>199</v>
      </c>
      <c r="E2" s="188" t="s">
        <v>219</v>
      </c>
      <c r="F2" s="188" t="s">
        <v>224</v>
      </c>
      <c r="G2" s="188" t="s">
        <v>227</v>
      </c>
    </row>
    <row r="3" spans="1:7" x14ac:dyDescent="0.2">
      <c r="A3" s="183" t="s">
        <v>190</v>
      </c>
      <c r="B3" s="195">
        <v>0.30659999999999998</v>
      </c>
      <c r="C3" s="192">
        <f>B3*1.005</f>
        <v>0.30813299999999993</v>
      </c>
      <c r="D3" s="184">
        <f>C3*1.005</f>
        <v>0.30967366499999988</v>
      </c>
      <c r="E3" s="192">
        <f>D3*1.005</f>
        <v>0.31122203332499987</v>
      </c>
      <c r="F3" s="184">
        <f>E3*1.005</f>
        <v>0.31277814349162486</v>
      </c>
      <c r="G3" s="189">
        <f>F3*1.005</f>
        <v>0.31434203420908297</v>
      </c>
    </row>
    <row r="4" spans="1:7" x14ac:dyDescent="0.2">
      <c r="A4" s="182"/>
      <c r="B4" s="136"/>
      <c r="C4" s="193"/>
      <c r="D4" s="136"/>
      <c r="E4" s="193"/>
      <c r="F4" s="136"/>
      <c r="G4" s="190"/>
    </row>
    <row r="5" spans="1:7" x14ac:dyDescent="0.2">
      <c r="A5" s="183" t="s">
        <v>191</v>
      </c>
      <c r="B5" s="185">
        <v>0.44209999999999999</v>
      </c>
      <c r="C5" s="194">
        <f>B5*1.005</f>
        <v>0.44431049999999994</v>
      </c>
      <c r="D5" s="185">
        <f>C5*1.005</f>
        <v>0.44653205249999989</v>
      </c>
      <c r="E5" s="194">
        <f>D5*1.005</f>
        <v>0.44876471276249985</v>
      </c>
      <c r="F5" s="185">
        <f>E5*1.005</f>
        <v>0.45100853632631233</v>
      </c>
      <c r="G5" s="191">
        <f>F5*1.005</f>
        <v>0.45326357900794384</v>
      </c>
    </row>
    <row r="6" spans="1:7" x14ac:dyDescent="0.2">
      <c r="A6" s="182"/>
      <c r="B6" s="136"/>
      <c r="C6" s="193"/>
      <c r="D6" s="136"/>
      <c r="E6" s="193"/>
      <c r="F6" s="136"/>
      <c r="G6" s="190"/>
    </row>
    <row r="7" spans="1:7" x14ac:dyDescent="0.2">
      <c r="A7" s="183" t="s">
        <v>192</v>
      </c>
      <c r="B7" s="185">
        <v>9.1499999999999998E-2</v>
      </c>
      <c r="C7" s="194">
        <f>B7*1.005</f>
        <v>9.1957499999999984E-2</v>
      </c>
      <c r="D7" s="185">
        <f>C7*1.005</f>
        <v>9.2417287499999973E-2</v>
      </c>
      <c r="E7" s="194">
        <f>D7*1.005</f>
        <v>9.2879373937499968E-2</v>
      </c>
      <c r="F7" s="185">
        <f>E7*1.005</f>
        <v>9.3343770807187462E-2</v>
      </c>
      <c r="G7" s="191">
        <f>F7*1.005</f>
        <v>9.3810489661223392E-2</v>
      </c>
    </row>
    <row r="8" spans="1:7" x14ac:dyDescent="0.2">
      <c r="A8" s="182"/>
      <c r="B8" s="136"/>
      <c r="C8" s="193"/>
      <c r="D8" s="136"/>
      <c r="E8" s="193"/>
      <c r="F8" s="136"/>
      <c r="G8" s="190"/>
    </row>
    <row r="9" spans="1:7" x14ac:dyDescent="0.2">
      <c r="A9" s="183" t="s">
        <v>193</v>
      </c>
      <c r="B9" s="185">
        <v>0.23350000000000001</v>
      </c>
      <c r="C9" s="194">
        <f>B9*1.005</f>
        <v>0.2346675</v>
      </c>
      <c r="D9" s="185">
        <f>C9*1.005</f>
        <v>0.23584083749999998</v>
      </c>
      <c r="E9" s="194">
        <f>D9*1.005</f>
        <v>0.23702004168749996</v>
      </c>
      <c r="F9" s="185">
        <f>E9*1.005</f>
        <v>0.23820514189593744</v>
      </c>
      <c r="G9" s="191">
        <f>F9*1.005</f>
        <v>0.2393961676054171</v>
      </c>
    </row>
  </sheetData>
  <sheetProtection algorithmName="SHA-512" hashValue="IazFKzOXxQyR9oPwUdXlddN2MDyDf2HOCH11e1bQuXwglzBfr4hVs4FX0FfIQ5QkK2ekFJ205ArWc72T/MzJBQ==" saltValue="j2FsCtRa8RQ8NZ1eFR/SIw==" spinCount="100000" sheet="1" objects="1" scenarios="1"/>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yCalendar">
    <pageSetUpPr fitToPage="1"/>
  </sheetPr>
  <dimension ref="A1:V111"/>
  <sheetViews>
    <sheetView tabSelected="1" view="pageLayout" zoomScale="70" zoomScaleNormal="70" zoomScaleSheetLayoutView="85" zoomScalePageLayoutView="70" workbookViewId="0">
      <selection activeCell="C8" sqref="C8"/>
    </sheetView>
  </sheetViews>
  <sheetFormatPr defaultColWidth="15.42578125" defaultRowHeight="15" x14ac:dyDescent="0.2"/>
  <cols>
    <col min="1" max="1" width="15" style="1" customWidth="1"/>
    <col min="2" max="2" width="8.28515625" style="2" customWidth="1"/>
    <col min="3" max="4" width="15.42578125" style="2"/>
    <col min="5" max="5" width="8.28515625" style="2" customWidth="1"/>
    <col min="6" max="6" width="9.7109375" style="2" customWidth="1"/>
    <col min="7" max="7" width="13.42578125" style="2" customWidth="1"/>
    <col min="8" max="8" width="13" style="2" customWidth="1"/>
    <col min="9" max="9" width="5.42578125" style="2" customWidth="1"/>
    <col min="10" max="10" width="12.140625" style="2" customWidth="1"/>
    <col min="11" max="11" width="5.42578125" style="2" customWidth="1"/>
    <col min="12" max="13" width="15.42578125" style="2"/>
    <col min="14" max="14" width="17.42578125" style="2" customWidth="1"/>
    <col min="15" max="15" width="18.42578125" style="2" customWidth="1"/>
    <col min="16" max="16" width="12.5703125" style="2" customWidth="1"/>
    <col min="17" max="17" width="7.7109375" style="2" bestFit="1" customWidth="1"/>
    <col min="18" max="18" width="11.140625" style="2" bestFit="1" customWidth="1"/>
    <col min="19" max="19" width="4.85546875" style="2" bestFit="1" customWidth="1"/>
    <col min="20" max="20" width="16.7109375" style="2" bestFit="1" customWidth="1"/>
    <col min="21" max="21" width="13.5703125" style="2" bestFit="1" customWidth="1"/>
    <col min="22" max="22" width="18.42578125" style="2" customWidth="1"/>
    <col min="23" max="25" width="15.42578125" style="2" customWidth="1"/>
    <col min="26" max="16384" width="15.42578125" style="2"/>
  </cols>
  <sheetData>
    <row r="1" spans="1:22" ht="21.75" customHeight="1" x14ac:dyDescent="0.2">
      <c r="A1" s="62" t="s">
        <v>7</v>
      </c>
      <c r="B1" s="57"/>
      <c r="C1" s="57"/>
      <c r="D1" s="57"/>
      <c r="E1" s="57"/>
      <c r="F1" s="57"/>
      <c r="G1" s="57"/>
      <c r="H1" s="57"/>
      <c r="I1" s="57"/>
      <c r="J1" s="331" t="s">
        <v>164</v>
      </c>
      <c r="K1" s="332"/>
      <c r="L1" s="332"/>
      <c r="M1" s="313"/>
      <c r="N1" s="333" t="s">
        <v>165</v>
      </c>
      <c r="O1" s="334"/>
      <c r="P1" s="346"/>
      <c r="Q1" s="347"/>
      <c r="R1" s="348"/>
      <c r="S1" s="349"/>
      <c r="T1" s="349"/>
      <c r="U1" s="349"/>
      <c r="V1" s="350"/>
    </row>
    <row r="2" spans="1:22" x14ac:dyDescent="0.2">
      <c r="A2" s="329" t="s">
        <v>166</v>
      </c>
      <c r="B2" s="330"/>
      <c r="C2" s="330"/>
      <c r="D2" s="330"/>
      <c r="E2" s="330"/>
      <c r="F2" s="330"/>
      <c r="G2" s="330"/>
      <c r="H2" s="330"/>
      <c r="I2" s="57"/>
      <c r="J2" s="83" t="s">
        <v>9</v>
      </c>
      <c r="K2" s="84"/>
      <c r="L2" s="85"/>
      <c r="M2" s="58"/>
      <c r="N2" s="58"/>
      <c r="O2" s="57"/>
      <c r="P2" s="57"/>
      <c r="Q2" s="57"/>
      <c r="R2" s="57"/>
      <c r="S2" s="57"/>
      <c r="T2" s="57"/>
      <c r="U2" s="57"/>
      <c r="V2" s="57"/>
    </row>
    <row r="3" spans="1:22" ht="15.75" thickBot="1" x14ac:dyDescent="0.25">
      <c r="A3" s="82" t="s">
        <v>43</v>
      </c>
      <c r="B3" s="56" t="s">
        <v>96</v>
      </c>
      <c r="C3" s="56"/>
      <c r="D3" s="56"/>
      <c r="E3" s="56"/>
      <c r="F3" s="57"/>
      <c r="G3" s="57"/>
      <c r="H3" s="57"/>
      <c r="I3" s="58"/>
      <c r="J3" s="58"/>
      <c r="K3" s="58"/>
      <c r="L3" s="58"/>
      <c r="M3" s="58"/>
      <c r="N3" s="57"/>
      <c r="O3" s="57"/>
      <c r="P3" s="57"/>
      <c r="Q3" s="57"/>
      <c r="R3" s="57"/>
      <c r="S3" s="57"/>
      <c r="T3" s="57"/>
      <c r="U3" s="57"/>
      <c r="V3" s="57"/>
    </row>
    <row r="4" spans="1:22" ht="25.5" customHeight="1" thickBot="1" x14ac:dyDescent="0.25">
      <c r="A4" s="4"/>
      <c r="B4" s="25"/>
      <c r="C4" s="25"/>
      <c r="D4" s="25"/>
      <c r="E4" s="25"/>
      <c r="F4" s="5"/>
      <c r="G4" s="5"/>
      <c r="H4" s="338" t="s">
        <v>212</v>
      </c>
      <c r="I4" s="339"/>
      <c r="J4" s="339"/>
      <c r="K4" s="339"/>
      <c r="L4" s="339"/>
      <c r="M4" s="339"/>
      <c r="N4" s="339"/>
      <c r="O4" s="340"/>
      <c r="P4" s="335" t="s">
        <v>207</v>
      </c>
      <c r="Q4" s="336"/>
      <c r="R4" s="336"/>
      <c r="S4" s="336"/>
      <c r="T4" s="336"/>
      <c r="U4" s="336"/>
      <c r="V4" s="337"/>
    </row>
    <row r="5" spans="1:22" x14ac:dyDescent="0.2">
      <c r="A5" s="6"/>
      <c r="B5" s="23"/>
      <c r="C5" s="23"/>
      <c r="D5" s="23"/>
      <c r="E5" s="23"/>
      <c r="F5" s="23"/>
      <c r="G5" s="23"/>
      <c r="H5" s="27" t="s">
        <v>42</v>
      </c>
      <c r="I5" s="41" t="s">
        <v>36</v>
      </c>
      <c r="J5" s="27" t="s">
        <v>31</v>
      </c>
      <c r="K5" s="41" t="s">
        <v>36</v>
      </c>
      <c r="L5" s="30" t="s">
        <v>34</v>
      </c>
      <c r="M5" s="8" t="s">
        <v>35</v>
      </c>
      <c r="N5" s="8" t="s">
        <v>40</v>
      </c>
      <c r="O5" s="7" t="s">
        <v>41</v>
      </c>
      <c r="P5" s="209" t="s">
        <v>42</v>
      </c>
      <c r="Q5" s="210" t="s">
        <v>36</v>
      </c>
      <c r="R5" s="211" t="s">
        <v>31</v>
      </c>
      <c r="S5" s="210" t="s">
        <v>36</v>
      </c>
      <c r="T5" s="210" t="s">
        <v>157</v>
      </c>
      <c r="U5" s="212" t="s">
        <v>40</v>
      </c>
      <c r="V5" s="213" t="s">
        <v>32</v>
      </c>
    </row>
    <row r="6" spans="1:22" x14ac:dyDescent="0.2">
      <c r="A6" s="2"/>
      <c r="B6" s="37"/>
      <c r="C6" s="23"/>
      <c r="D6" s="23"/>
      <c r="E6" s="23"/>
      <c r="F6" s="23"/>
      <c r="G6" s="23"/>
      <c r="H6" s="27" t="s">
        <v>37</v>
      </c>
      <c r="I6" s="27"/>
      <c r="J6" s="27" t="s">
        <v>37</v>
      </c>
      <c r="K6" s="27"/>
      <c r="L6" s="30"/>
      <c r="M6" s="8" t="s">
        <v>33</v>
      </c>
      <c r="N6" s="8" t="s">
        <v>39</v>
      </c>
      <c r="P6" s="209" t="s">
        <v>37</v>
      </c>
      <c r="Q6" s="211"/>
      <c r="R6" s="211" t="s">
        <v>37</v>
      </c>
      <c r="S6" s="211"/>
      <c r="T6" s="211" t="s">
        <v>208</v>
      </c>
      <c r="U6" s="212" t="s">
        <v>39</v>
      </c>
      <c r="V6" s="214"/>
    </row>
    <row r="7" spans="1:22" x14ac:dyDescent="0.2">
      <c r="A7" s="9" t="s">
        <v>47</v>
      </c>
      <c r="B7" s="23" t="s">
        <v>61</v>
      </c>
      <c r="C7" s="23"/>
      <c r="D7" s="23"/>
      <c r="E7" s="23"/>
      <c r="F7" s="23"/>
      <c r="G7" s="23"/>
      <c r="H7" s="23"/>
      <c r="I7" s="23"/>
      <c r="J7" s="23"/>
      <c r="K7" s="23"/>
      <c r="L7" s="22"/>
      <c r="M7" s="10"/>
      <c r="N7" s="10"/>
      <c r="P7" s="215"/>
      <c r="Q7" s="216"/>
      <c r="R7" s="216"/>
      <c r="S7" s="216"/>
      <c r="T7" s="216"/>
      <c r="U7" s="216"/>
      <c r="V7" s="214"/>
    </row>
    <row r="8" spans="1:22" x14ac:dyDescent="0.2">
      <c r="A8" s="31">
        <v>611180</v>
      </c>
      <c r="B8" s="23">
        <v>1</v>
      </c>
      <c r="C8" s="48" t="s">
        <v>189</v>
      </c>
      <c r="D8" s="48"/>
      <c r="E8" s="48"/>
      <c r="F8" s="48"/>
      <c r="G8" s="23"/>
      <c r="H8" s="54">
        <v>0</v>
      </c>
      <c r="I8" s="52">
        <f t="shared" ref="I8:I13" si="0">H8*9</f>
        <v>0</v>
      </c>
      <c r="J8" s="54">
        <v>0</v>
      </c>
      <c r="K8" s="52">
        <f t="shared" ref="K8:K13" si="1">J8*3</f>
        <v>0</v>
      </c>
      <c r="L8" s="21">
        <v>0</v>
      </c>
      <c r="M8" s="44">
        <f t="shared" ref="M8:M13" si="2">L8*H8+L8/9*3*J8</f>
        <v>0</v>
      </c>
      <c r="N8" s="76">
        <f>M8*'Fringe Rates'!$B$3</f>
        <v>0</v>
      </c>
      <c r="O8" s="44">
        <f t="shared" ref="O8:O13" si="3">M8+N8</f>
        <v>0</v>
      </c>
      <c r="P8" s="217">
        <v>0</v>
      </c>
      <c r="Q8" s="218">
        <f t="shared" ref="Q8:Q13" si="4">P8*9</f>
        <v>0</v>
      </c>
      <c r="R8" s="219">
        <v>0</v>
      </c>
      <c r="S8" s="218">
        <f t="shared" ref="S8:S13" si="5">R8*3</f>
        <v>0</v>
      </c>
      <c r="T8" s="220">
        <f>L8*P8+L8/9*3*R8</f>
        <v>0</v>
      </c>
      <c r="U8" s="221">
        <f>T8*'Fringe Rates'!$B$3</f>
        <v>0</v>
      </c>
      <c r="V8" s="222">
        <f t="shared" ref="V8:V13" si="6">T8+U8</f>
        <v>0</v>
      </c>
    </row>
    <row r="9" spans="1:22" x14ac:dyDescent="0.2">
      <c r="A9" s="31">
        <v>611180</v>
      </c>
      <c r="B9" s="23">
        <v>2</v>
      </c>
      <c r="C9" s="48" t="s">
        <v>189</v>
      </c>
      <c r="D9" s="48"/>
      <c r="E9" s="48"/>
      <c r="F9" s="48"/>
      <c r="G9" s="23"/>
      <c r="H9" s="54">
        <v>0</v>
      </c>
      <c r="I9" s="52">
        <f t="shared" si="0"/>
        <v>0</v>
      </c>
      <c r="J9" s="54">
        <v>0</v>
      </c>
      <c r="K9" s="52">
        <f t="shared" si="1"/>
        <v>0</v>
      </c>
      <c r="L9" s="21">
        <v>0</v>
      </c>
      <c r="M9" s="44">
        <f t="shared" si="2"/>
        <v>0</v>
      </c>
      <c r="N9" s="76">
        <f>M9*'Fringe Rates'!$B$3</f>
        <v>0</v>
      </c>
      <c r="O9" s="44">
        <f t="shared" si="3"/>
        <v>0</v>
      </c>
      <c r="P9" s="217">
        <v>0</v>
      </c>
      <c r="Q9" s="218">
        <f t="shared" si="4"/>
        <v>0</v>
      </c>
      <c r="R9" s="219">
        <v>0</v>
      </c>
      <c r="S9" s="218">
        <f t="shared" si="5"/>
        <v>0</v>
      </c>
      <c r="T9" s="220">
        <f t="shared" ref="T9:T13" si="7">L9*P9+L9/9*3*R9</f>
        <v>0</v>
      </c>
      <c r="U9" s="221">
        <f>T9*'Fringe Rates'!$B$3</f>
        <v>0</v>
      </c>
      <c r="V9" s="222">
        <f t="shared" si="6"/>
        <v>0</v>
      </c>
    </row>
    <row r="10" spans="1:22" x14ac:dyDescent="0.2">
      <c r="A10" s="31">
        <v>611180</v>
      </c>
      <c r="B10" s="23">
        <v>3</v>
      </c>
      <c r="C10" s="48" t="s">
        <v>189</v>
      </c>
      <c r="D10" s="48"/>
      <c r="E10" s="48"/>
      <c r="F10" s="48"/>
      <c r="G10" s="23"/>
      <c r="H10" s="54">
        <v>0</v>
      </c>
      <c r="I10" s="52">
        <f t="shared" si="0"/>
        <v>0</v>
      </c>
      <c r="J10" s="54">
        <v>0</v>
      </c>
      <c r="K10" s="52">
        <f t="shared" si="1"/>
        <v>0</v>
      </c>
      <c r="L10" s="21">
        <v>0</v>
      </c>
      <c r="M10" s="44">
        <f t="shared" si="2"/>
        <v>0</v>
      </c>
      <c r="N10" s="76">
        <f>M10*'Fringe Rates'!$B$3</f>
        <v>0</v>
      </c>
      <c r="O10" s="44">
        <f t="shared" si="3"/>
        <v>0</v>
      </c>
      <c r="P10" s="217">
        <v>0</v>
      </c>
      <c r="Q10" s="218">
        <f t="shared" si="4"/>
        <v>0</v>
      </c>
      <c r="R10" s="219">
        <v>0</v>
      </c>
      <c r="S10" s="218">
        <f t="shared" si="5"/>
        <v>0</v>
      </c>
      <c r="T10" s="220">
        <f t="shared" si="7"/>
        <v>0</v>
      </c>
      <c r="U10" s="221">
        <f>T10*'Fringe Rates'!$B$3</f>
        <v>0</v>
      </c>
      <c r="V10" s="222">
        <f t="shared" si="6"/>
        <v>0</v>
      </c>
    </row>
    <row r="11" spans="1:22" x14ac:dyDescent="0.2">
      <c r="A11" s="31">
        <v>611180</v>
      </c>
      <c r="B11" s="23">
        <v>4</v>
      </c>
      <c r="C11" s="48" t="s">
        <v>189</v>
      </c>
      <c r="D11" s="48"/>
      <c r="E11" s="48"/>
      <c r="F11" s="48"/>
      <c r="G11" s="23"/>
      <c r="H11" s="54">
        <v>0</v>
      </c>
      <c r="I11" s="52">
        <f t="shared" si="0"/>
        <v>0</v>
      </c>
      <c r="J11" s="54">
        <v>0</v>
      </c>
      <c r="K11" s="52">
        <f t="shared" si="1"/>
        <v>0</v>
      </c>
      <c r="L11" s="21">
        <v>0</v>
      </c>
      <c r="M11" s="44">
        <f t="shared" si="2"/>
        <v>0</v>
      </c>
      <c r="N11" s="76">
        <f>M11*'Fringe Rates'!$B$3</f>
        <v>0</v>
      </c>
      <c r="O11" s="44">
        <f t="shared" si="3"/>
        <v>0</v>
      </c>
      <c r="P11" s="217">
        <v>0</v>
      </c>
      <c r="Q11" s="218">
        <f t="shared" si="4"/>
        <v>0</v>
      </c>
      <c r="R11" s="219">
        <v>0</v>
      </c>
      <c r="S11" s="218">
        <f t="shared" si="5"/>
        <v>0</v>
      </c>
      <c r="T11" s="220">
        <f t="shared" si="7"/>
        <v>0</v>
      </c>
      <c r="U11" s="221">
        <f>T11*'Fringe Rates'!$B$3</f>
        <v>0</v>
      </c>
      <c r="V11" s="222">
        <f t="shared" si="6"/>
        <v>0</v>
      </c>
    </row>
    <row r="12" spans="1:22" x14ac:dyDescent="0.2">
      <c r="A12" s="31">
        <v>611180</v>
      </c>
      <c r="B12" s="23">
        <v>5</v>
      </c>
      <c r="C12" s="48" t="s">
        <v>189</v>
      </c>
      <c r="D12" s="48"/>
      <c r="E12" s="48"/>
      <c r="F12" s="48"/>
      <c r="G12" s="23"/>
      <c r="H12" s="54">
        <v>0</v>
      </c>
      <c r="I12" s="52">
        <f t="shared" si="0"/>
        <v>0</v>
      </c>
      <c r="J12" s="54">
        <v>0</v>
      </c>
      <c r="K12" s="52">
        <f t="shared" si="1"/>
        <v>0</v>
      </c>
      <c r="L12" s="21">
        <v>0</v>
      </c>
      <c r="M12" s="44">
        <f t="shared" si="2"/>
        <v>0</v>
      </c>
      <c r="N12" s="76">
        <f>M12*'Fringe Rates'!$B$3</f>
        <v>0</v>
      </c>
      <c r="O12" s="44">
        <f t="shared" si="3"/>
        <v>0</v>
      </c>
      <c r="P12" s="217">
        <v>0</v>
      </c>
      <c r="Q12" s="218">
        <f t="shared" si="4"/>
        <v>0</v>
      </c>
      <c r="R12" s="219">
        <v>0</v>
      </c>
      <c r="S12" s="218">
        <f t="shared" si="5"/>
        <v>0</v>
      </c>
      <c r="T12" s="220">
        <f t="shared" si="7"/>
        <v>0</v>
      </c>
      <c r="U12" s="221">
        <f>T12*'Fringe Rates'!$B$3</f>
        <v>0</v>
      </c>
      <c r="V12" s="222">
        <f t="shared" si="6"/>
        <v>0</v>
      </c>
    </row>
    <row r="13" spans="1:22" x14ac:dyDescent="0.2">
      <c r="A13" s="31">
        <v>611180</v>
      </c>
      <c r="B13" s="23">
        <v>6</v>
      </c>
      <c r="C13" s="48" t="s">
        <v>189</v>
      </c>
      <c r="D13" s="48"/>
      <c r="E13" s="48"/>
      <c r="F13" s="48"/>
      <c r="G13" s="23"/>
      <c r="H13" s="54">
        <v>0</v>
      </c>
      <c r="I13" s="52">
        <f t="shared" si="0"/>
        <v>0</v>
      </c>
      <c r="J13" s="54">
        <v>0</v>
      </c>
      <c r="K13" s="52">
        <f t="shared" si="1"/>
        <v>0</v>
      </c>
      <c r="L13" s="21">
        <v>0</v>
      </c>
      <c r="M13" s="44">
        <f t="shared" si="2"/>
        <v>0</v>
      </c>
      <c r="N13" s="76">
        <f>M13*'Fringe Rates'!$B$3</f>
        <v>0</v>
      </c>
      <c r="O13" s="44">
        <f t="shared" si="3"/>
        <v>0</v>
      </c>
      <c r="P13" s="217">
        <v>0</v>
      </c>
      <c r="Q13" s="218">
        <f t="shared" si="4"/>
        <v>0</v>
      </c>
      <c r="R13" s="219">
        <v>0</v>
      </c>
      <c r="S13" s="218">
        <f t="shared" si="5"/>
        <v>0</v>
      </c>
      <c r="T13" s="220">
        <f t="shared" si="7"/>
        <v>0</v>
      </c>
      <c r="U13" s="221">
        <f>T13*'Fringe Rates'!$B$3</f>
        <v>0</v>
      </c>
      <c r="V13" s="222">
        <f t="shared" si="6"/>
        <v>0</v>
      </c>
    </row>
    <row r="14" spans="1:22" x14ac:dyDescent="0.2">
      <c r="A14" s="31"/>
      <c r="B14" s="23"/>
      <c r="C14" s="23"/>
      <c r="D14" s="23"/>
      <c r="E14" s="23"/>
      <c r="F14" s="23"/>
      <c r="G14" s="23"/>
      <c r="H14" s="34"/>
      <c r="I14" s="34"/>
      <c r="J14" s="34"/>
      <c r="K14" s="34"/>
      <c r="L14" s="29"/>
      <c r="M14" s="32"/>
      <c r="N14" s="32"/>
      <c r="O14" s="32"/>
      <c r="P14" s="223"/>
      <c r="Q14" s="224"/>
      <c r="R14" s="224"/>
      <c r="S14" s="224"/>
      <c r="T14" s="224"/>
      <c r="U14" s="224"/>
      <c r="V14" s="225"/>
    </row>
    <row r="15" spans="1:22" x14ac:dyDescent="0.2">
      <c r="A15" s="31"/>
      <c r="B15" s="56" t="s">
        <v>59</v>
      </c>
      <c r="C15" s="56"/>
      <c r="D15" s="56"/>
      <c r="E15" s="56"/>
      <c r="F15" s="56"/>
      <c r="G15" s="56"/>
      <c r="H15" s="56"/>
      <c r="I15" s="56"/>
      <c r="J15" s="56"/>
      <c r="K15" s="56"/>
      <c r="L15" s="60"/>
      <c r="M15" s="59">
        <f>SUM(M8:M13)</f>
        <v>0</v>
      </c>
      <c r="N15" s="61">
        <f>SUM(N8:N13)</f>
        <v>0</v>
      </c>
      <c r="O15" s="59">
        <f>SUM(O8:O13)</f>
        <v>0</v>
      </c>
      <c r="P15" s="226"/>
      <c r="Q15" s="220"/>
      <c r="R15" s="220"/>
      <c r="S15" s="220"/>
      <c r="T15" s="220">
        <f>SUM(T8:T13)</f>
        <v>0</v>
      </c>
      <c r="U15" s="220">
        <f>SUM(U8:U13)</f>
        <v>0</v>
      </c>
      <c r="V15" s="222">
        <f>SUM(V8:V13)</f>
        <v>0</v>
      </c>
    </row>
    <row r="16" spans="1:22" x14ac:dyDescent="0.2">
      <c r="A16" s="31"/>
      <c r="B16" s="23"/>
      <c r="C16" s="23"/>
      <c r="D16" s="23"/>
      <c r="E16" s="23"/>
      <c r="F16" s="23"/>
      <c r="G16" s="23"/>
      <c r="H16" s="39" t="s">
        <v>38</v>
      </c>
      <c r="I16" s="42" t="s">
        <v>36</v>
      </c>
      <c r="J16" s="34"/>
      <c r="K16" s="34"/>
      <c r="L16" s="30" t="s">
        <v>34</v>
      </c>
      <c r="M16" s="8" t="s">
        <v>35</v>
      </c>
      <c r="N16" s="8" t="s">
        <v>40</v>
      </c>
      <c r="O16" s="7" t="s">
        <v>41</v>
      </c>
      <c r="P16" s="227" t="s">
        <v>38</v>
      </c>
      <c r="Q16" s="228" t="s">
        <v>36</v>
      </c>
      <c r="R16" s="7"/>
      <c r="S16" s="7"/>
      <c r="T16" s="43" t="s">
        <v>157</v>
      </c>
      <c r="U16" s="43" t="s">
        <v>158</v>
      </c>
      <c r="V16" s="146" t="s">
        <v>32</v>
      </c>
    </row>
    <row r="17" spans="1:22" x14ac:dyDescent="0.2">
      <c r="A17" s="31"/>
      <c r="B17" s="23" t="s">
        <v>62</v>
      </c>
      <c r="C17" s="23"/>
      <c r="D17" s="23"/>
      <c r="E17" s="23"/>
      <c r="F17" s="23"/>
      <c r="G17" s="23"/>
      <c r="H17" s="39" t="s">
        <v>37</v>
      </c>
      <c r="I17" s="34"/>
      <c r="J17" s="34"/>
      <c r="K17" s="34"/>
      <c r="L17" s="30"/>
      <c r="M17" s="8" t="s">
        <v>33</v>
      </c>
      <c r="N17" s="8" t="s">
        <v>39</v>
      </c>
      <c r="P17" s="227" t="s">
        <v>37</v>
      </c>
      <c r="Q17" s="229"/>
      <c r="T17" s="43" t="s">
        <v>208</v>
      </c>
      <c r="U17" s="43" t="s">
        <v>39</v>
      </c>
      <c r="V17" s="230"/>
    </row>
    <row r="18" spans="1:22" x14ac:dyDescent="0.2">
      <c r="A18" s="31">
        <v>612120</v>
      </c>
      <c r="B18" s="23">
        <v>1</v>
      </c>
      <c r="C18" s="48" t="s">
        <v>189</v>
      </c>
      <c r="D18" s="48"/>
      <c r="E18" s="48"/>
      <c r="F18" s="48"/>
      <c r="G18" s="23"/>
      <c r="H18" s="54">
        <v>0</v>
      </c>
      <c r="I18" s="51">
        <f>H18*12</f>
        <v>0</v>
      </c>
      <c r="J18" s="35"/>
      <c r="K18" s="35"/>
      <c r="L18" s="21">
        <v>0</v>
      </c>
      <c r="M18" s="47">
        <f>H18*L18</f>
        <v>0</v>
      </c>
      <c r="N18" s="44">
        <f>M18*'Fringe Rates'!$B$5</f>
        <v>0</v>
      </c>
      <c r="O18" s="44">
        <f>M18+N18</f>
        <v>0</v>
      </c>
      <c r="P18" s="231">
        <v>0</v>
      </c>
      <c r="Q18" s="232">
        <f>P18*12</f>
        <v>0</v>
      </c>
      <c r="R18" s="233"/>
      <c r="S18" s="233"/>
      <c r="T18" s="220">
        <f>L18*P18</f>
        <v>0</v>
      </c>
      <c r="U18" s="234">
        <f>T18*'Fringe Rates'!$B$5</f>
        <v>0</v>
      </c>
      <c r="V18" s="222">
        <f>T18+U18</f>
        <v>0</v>
      </c>
    </row>
    <row r="19" spans="1:22" x14ac:dyDescent="0.2">
      <c r="A19" s="31">
        <v>612120</v>
      </c>
      <c r="B19" s="23">
        <v>2</v>
      </c>
      <c r="C19" s="48" t="s">
        <v>189</v>
      </c>
      <c r="D19" s="48"/>
      <c r="E19" s="48"/>
      <c r="F19" s="48"/>
      <c r="G19" s="23"/>
      <c r="H19" s="54">
        <v>0</v>
      </c>
      <c r="I19" s="51">
        <f>H19*12</f>
        <v>0</v>
      </c>
      <c r="J19" s="35"/>
      <c r="K19" s="35"/>
      <c r="L19" s="21">
        <v>0</v>
      </c>
      <c r="M19" s="47">
        <f>H19*L19</f>
        <v>0</v>
      </c>
      <c r="N19" s="44">
        <f>M19*'Fringe Rates'!$B$5</f>
        <v>0</v>
      </c>
      <c r="O19" s="44">
        <f>M19+N19</f>
        <v>0</v>
      </c>
      <c r="P19" s="231">
        <v>0</v>
      </c>
      <c r="Q19" s="232">
        <f>P19*12</f>
        <v>0</v>
      </c>
      <c r="R19" s="233"/>
      <c r="S19" s="233"/>
      <c r="T19" s="220">
        <f>L19*P19</f>
        <v>0</v>
      </c>
      <c r="U19" s="234">
        <f>T19*'Fringe Rates'!$B$5</f>
        <v>0</v>
      </c>
      <c r="V19" s="222">
        <f>T19+U19</f>
        <v>0</v>
      </c>
    </row>
    <row r="20" spans="1:22" x14ac:dyDescent="0.2">
      <c r="A20" s="31">
        <v>612120</v>
      </c>
      <c r="B20" s="23">
        <v>3</v>
      </c>
      <c r="C20" s="48" t="s">
        <v>189</v>
      </c>
      <c r="D20" s="48"/>
      <c r="E20" s="48"/>
      <c r="F20" s="48"/>
      <c r="G20" s="23"/>
      <c r="H20" s="54">
        <v>0</v>
      </c>
      <c r="I20" s="51">
        <f>H20*12</f>
        <v>0</v>
      </c>
      <c r="J20" s="35"/>
      <c r="K20" s="35"/>
      <c r="L20" s="21">
        <v>0</v>
      </c>
      <c r="M20" s="47">
        <f>H20*L20</f>
        <v>0</v>
      </c>
      <c r="N20" s="44">
        <f>M20*'Fringe Rates'!$B$5</f>
        <v>0</v>
      </c>
      <c r="O20" s="44">
        <f>M20+N20</f>
        <v>0</v>
      </c>
      <c r="P20" s="231">
        <v>0</v>
      </c>
      <c r="Q20" s="232">
        <f>P20*12</f>
        <v>0</v>
      </c>
      <c r="R20" s="233"/>
      <c r="S20" s="233"/>
      <c r="T20" s="220">
        <f>L20*P20</f>
        <v>0</v>
      </c>
      <c r="U20" s="234">
        <f>T20*'Fringe Rates'!$B$5</f>
        <v>0</v>
      </c>
      <c r="V20" s="222">
        <f>T20+U20</f>
        <v>0</v>
      </c>
    </row>
    <row r="21" spans="1:22" x14ac:dyDescent="0.2">
      <c r="A21" s="31">
        <v>612120</v>
      </c>
      <c r="B21" s="23">
        <v>4</v>
      </c>
      <c r="C21" s="48" t="s">
        <v>189</v>
      </c>
      <c r="D21" s="48"/>
      <c r="E21" s="48"/>
      <c r="F21" s="48"/>
      <c r="G21" s="23"/>
      <c r="H21" s="54">
        <v>0</v>
      </c>
      <c r="I21" s="51">
        <f>H21*12</f>
        <v>0</v>
      </c>
      <c r="J21" s="35"/>
      <c r="K21" s="35"/>
      <c r="L21" s="21">
        <v>0</v>
      </c>
      <c r="M21" s="47">
        <f>H21*L21</f>
        <v>0</v>
      </c>
      <c r="N21" s="44">
        <f>M21*'Fringe Rates'!$B$5</f>
        <v>0</v>
      </c>
      <c r="O21" s="44">
        <f>M21+N21</f>
        <v>0</v>
      </c>
      <c r="P21" s="231">
        <v>0</v>
      </c>
      <c r="Q21" s="232">
        <f>P21*12</f>
        <v>0</v>
      </c>
      <c r="R21" s="233"/>
      <c r="S21" s="233"/>
      <c r="T21" s="220">
        <f>L21*P21</f>
        <v>0</v>
      </c>
      <c r="U21" s="234">
        <f>T21*'Fringe Rates'!$B$5</f>
        <v>0</v>
      </c>
      <c r="V21" s="222">
        <f>T21+U21</f>
        <v>0</v>
      </c>
    </row>
    <row r="22" spans="1:22" x14ac:dyDescent="0.2">
      <c r="A22" s="31">
        <v>612120</v>
      </c>
      <c r="B22" s="23">
        <v>5</v>
      </c>
      <c r="C22" s="48" t="s">
        <v>189</v>
      </c>
      <c r="D22" s="48"/>
      <c r="E22" s="48"/>
      <c r="F22" s="48"/>
      <c r="G22" s="23"/>
      <c r="H22" s="54">
        <v>0</v>
      </c>
      <c r="I22" s="51">
        <f>H22*12</f>
        <v>0</v>
      </c>
      <c r="J22" s="35"/>
      <c r="K22" s="35"/>
      <c r="L22" s="21">
        <v>0</v>
      </c>
      <c r="M22" s="47">
        <f>H22*L22</f>
        <v>0</v>
      </c>
      <c r="N22" s="44">
        <f>M22*'Fringe Rates'!$B$5</f>
        <v>0</v>
      </c>
      <c r="O22" s="44">
        <f>M22+N22</f>
        <v>0</v>
      </c>
      <c r="P22" s="231">
        <v>0</v>
      </c>
      <c r="Q22" s="232">
        <f>P22*12</f>
        <v>0</v>
      </c>
      <c r="R22" s="233"/>
      <c r="S22" s="233"/>
      <c r="T22" s="220">
        <f>L22*P22</f>
        <v>0</v>
      </c>
      <c r="U22" s="234">
        <f>T22*'Fringe Rates'!$B$5</f>
        <v>0</v>
      </c>
      <c r="V22" s="222">
        <f>T22+U22</f>
        <v>0</v>
      </c>
    </row>
    <row r="23" spans="1:22" x14ac:dyDescent="0.2">
      <c r="A23" s="31"/>
      <c r="B23" s="23"/>
      <c r="C23" s="23"/>
      <c r="D23" s="23"/>
      <c r="E23" s="23"/>
      <c r="F23" s="23"/>
      <c r="G23" s="23"/>
      <c r="H23" s="21"/>
      <c r="I23" s="21"/>
      <c r="J23" s="21"/>
      <c r="K23" s="21"/>
      <c r="L23" s="21"/>
      <c r="M23" s="10"/>
      <c r="N23" s="32"/>
      <c r="O23" s="33"/>
      <c r="P23" s="235"/>
      <c r="Q23" s="236"/>
      <c r="R23" s="236"/>
      <c r="S23" s="236"/>
      <c r="T23" s="236"/>
      <c r="U23" s="236"/>
      <c r="V23" s="237"/>
    </row>
    <row r="24" spans="1:22" x14ac:dyDescent="0.2">
      <c r="A24" s="31"/>
      <c r="B24" s="56" t="s">
        <v>60</v>
      </c>
      <c r="C24" s="56"/>
      <c r="D24" s="56"/>
      <c r="E24" s="56"/>
      <c r="F24" s="56"/>
      <c r="G24" s="56"/>
      <c r="H24" s="56"/>
      <c r="I24" s="56"/>
      <c r="J24" s="56"/>
      <c r="K24" s="56"/>
      <c r="L24" s="60"/>
      <c r="M24" s="59">
        <f>SUM(M18:M22)</f>
        <v>0</v>
      </c>
      <c r="N24" s="59">
        <f>SUM(N18:N22)</f>
        <v>0</v>
      </c>
      <c r="O24" s="59">
        <f>SUM(O18:O22)</f>
        <v>0</v>
      </c>
      <c r="P24" s="226"/>
      <c r="Q24" s="220"/>
      <c r="R24" s="220"/>
      <c r="S24" s="220"/>
      <c r="T24" s="220">
        <f>SUM(T18:T22)</f>
        <v>0</v>
      </c>
      <c r="U24" s="220">
        <f>SUM(U18:U22)</f>
        <v>0</v>
      </c>
      <c r="V24" s="222">
        <f>SUM(V18:V22)</f>
        <v>0</v>
      </c>
    </row>
    <row r="25" spans="1:22" x14ac:dyDescent="0.2">
      <c r="A25" s="31"/>
      <c r="B25" s="23"/>
      <c r="C25" s="23"/>
      <c r="D25" s="23"/>
      <c r="E25" s="23"/>
      <c r="F25" s="23"/>
      <c r="G25" s="23"/>
      <c r="H25" s="23"/>
      <c r="I25" s="23"/>
      <c r="J25" s="23"/>
      <c r="K25" s="23"/>
      <c r="L25" s="22"/>
      <c r="M25" s="32"/>
      <c r="N25" s="32"/>
      <c r="O25" s="32"/>
      <c r="P25" s="223"/>
      <c r="Q25" s="224"/>
      <c r="R25" s="224"/>
      <c r="S25" s="224"/>
      <c r="T25" s="224"/>
      <c r="U25" s="224"/>
      <c r="V25" s="225"/>
    </row>
    <row r="26" spans="1:22"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2" x14ac:dyDescent="0.2">
      <c r="A27" s="31"/>
      <c r="B27" s="23"/>
      <c r="C27" s="23"/>
      <c r="D27" s="23"/>
      <c r="E27" s="23"/>
      <c r="F27" s="23"/>
      <c r="G27" s="23"/>
      <c r="H27" s="27" t="s">
        <v>45</v>
      </c>
      <c r="I27" s="27"/>
      <c r="J27" s="27" t="s">
        <v>46</v>
      </c>
      <c r="K27" s="27"/>
      <c r="L27" s="30"/>
      <c r="M27" s="8" t="s">
        <v>33</v>
      </c>
      <c r="N27" s="8" t="s">
        <v>39</v>
      </c>
      <c r="P27" s="92" t="s">
        <v>45</v>
      </c>
      <c r="Q27" s="27"/>
      <c r="R27" s="27" t="s">
        <v>46</v>
      </c>
      <c r="T27" s="43" t="s">
        <v>208</v>
      </c>
      <c r="U27" s="43" t="s">
        <v>39</v>
      </c>
      <c r="V27" s="230"/>
    </row>
    <row r="28" spans="1:22" x14ac:dyDescent="0.2">
      <c r="A28" s="31"/>
      <c r="B28" s="23" t="s">
        <v>57</v>
      </c>
      <c r="C28" s="23"/>
      <c r="D28" s="23"/>
      <c r="E28" s="23"/>
      <c r="F28" s="23"/>
      <c r="G28" s="23"/>
      <c r="H28" s="23"/>
      <c r="I28" s="23"/>
      <c r="J28" s="23"/>
      <c r="K28" s="23"/>
      <c r="L28" s="10"/>
      <c r="M28" s="10"/>
      <c r="N28" s="10"/>
      <c r="O28" s="33"/>
      <c r="P28" s="235"/>
      <c r="Q28" s="236"/>
      <c r="R28" s="236"/>
      <c r="S28" s="236"/>
      <c r="T28" s="236"/>
      <c r="U28" s="236"/>
      <c r="V28" s="237"/>
    </row>
    <row r="29" spans="1:22" x14ac:dyDescent="0.2">
      <c r="A29" s="31">
        <v>614520</v>
      </c>
      <c r="B29" s="23">
        <v>1</v>
      </c>
      <c r="C29" s="23" t="s">
        <v>55</v>
      </c>
      <c r="D29" s="23"/>
      <c r="E29" s="23"/>
      <c r="F29" s="23"/>
      <c r="G29" s="23"/>
      <c r="H29" s="36">
        <v>0</v>
      </c>
      <c r="J29" s="36">
        <v>0</v>
      </c>
      <c r="K29" s="36"/>
      <c r="L29" s="28">
        <v>0</v>
      </c>
      <c r="M29" s="44">
        <f>H29*L29+J29*L29</f>
        <v>0</v>
      </c>
      <c r="N29" s="76">
        <f>M29*'Fringe Rates'!$B$7</f>
        <v>0</v>
      </c>
      <c r="O29" s="44">
        <f>M29+N29</f>
        <v>0</v>
      </c>
      <c r="P29" s="238">
        <v>0</v>
      </c>
      <c r="Q29" s="220"/>
      <c r="R29" s="239">
        <v>0</v>
      </c>
      <c r="S29" s="220"/>
      <c r="T29" s="220">
        <f>L29*(P29+R29)</f>
        <v>0</v>
      </c>
      <c r="U29" s="234">
        <f>T29*'Fringe Rates'!$B$7</f>
        <v>0</v>
      </c>
      <c r="V29" s="222">
        <f>T29+U29</f>
        <v>0</v>
      </c>
    </row>
    <row r="30" spans="1:22" x14ac:dyDescent="0.2">
      <c r="A30" s="31">
        <v>614520</v>
      </c>
      <c r="B30" s="23">
        <v>2</v>
      </c>
      <c r="C30" s="23" t="s">
        <v>55</v>
      </c>
      <c r="D30" s="23"/>
      <c r="E30" s="23"/>
      <c r="F30" s="23"/>
      <c r="G30" s="23"/>
      <c r="H30" s="36">
        <v>0</v>
      </c>
      <c r="J30" s="36">
        <v>0</v>
      </c>
      <c r="K30" s="36"/>
      <c r="L30" s="28">
        <v>0</v>
      </c>
      <c r="M30" s="44">
        <f>H30*L30+J30*L30</f>
        <v>0</v>
      </c>
      <c r="N30" s="76">
        <f>M30*'Fringe Rates'!$B$7</f>
        <v>0</v>
      </c>
      <c r="O30" s="44">
        <f>M30+N30</f>
        <v>0</v>
      </c>
      <c r="P30" s="238">
        <v>0</v>
      </c>
      <c r="Q30" s="220"/>
      <c r="R30" s="239">
        <v>0</v>
      </c>
      <c r="S30" s="220"/>
      <c r="T30" s="220">
        <f>L30*(P30+R30)</f>
        <v>0</v>
      </c>
      <c r="U30" s="234">
        <f>T30*'Fringe Rates'!$B$7</f>
        <v>0</v>
      </c>
      <c r="V30" s="222">
        <f>T30+U30</f>
        <v>0</v>
      </c>
    </row>
    <row r="31" spans="1:22" x14ac:dyDescent="0.2">
      <c r="A31" s="31">
        <v>614520</v>
      </c>
      <c r="B31" s="23">
        <v>3</v>
      </c>
      <c r="C31" s="23" t="s">
        <v>55</v>
      </c>
      <c r="D31" s="23"/>
      <c r="E31" s="23"/>
      <c r="F31" s="23"/>
      <c r="G31" s="23"/>
      <c r="H31" s="36">
        <v>0</v>
      </c>
      <c r="J31" s="36">
        <v>0</v>
      </c>
      <c r="K31" s="36"/>
      <c r="L31" s="28">
        <v>0</v>
      </c>
      <c r="M31" s="44">
        <f>H31*L31+J31*L31</f>
        <v>0</v>
      </c>
      <c r="N31" s="76">
        <f>M31*'Fringe Rates'!$B$7</f>
        <v>0</v>
      </c>
      <c r="O31" s="44">
        <f>M31+N31</f>
        <v>0</v>
      </c>
      <c r="P31" s="238">
        <v>0</v>
      </c>
      <c r="Q31" s="220"/>
      <c r="R31" s="239">
        <v>0</v>
      </c>
      <c r="S31" s="220"/>
      <c r="T31" s="220">
        <f>L31*(P31+R31)</f>
        <v>0</v>
      </c>
      <c r="U31" s="234">
        <f>T31*'Fringe Rates'!$B$7</f>
        <v>0</v>
      </c>
      <c r="V31" s="222">
        <f>T31+U31</f>
        <v>0</v>
      </c>
    </row>
    <row r="32" spans="1:22" x14ac:dyDescent="0.2">
      <c r="A32" s="31">
        <v>614520</v>
      </c>
      <c r="B32" s="23">
        <v>4</v>
      </c>
      <c r="C32" s="23" t="s">
        <v>55</v>
      </c>
      <c r="D32" s="23"/>
      <c r="E32" s="23"/>
      <c r="F32" s="23"/>
      <c r="G32" s="23"/>
      <c r="H32" s="36">
        <v>0</v>
      </c>
      <c r="J32" s="36">
        <v>0</v>
      </c>
      <c r="K32" s="36"/>
      <c r="L32" s="28">
        <v>0</v>
      </c>
      <c r="M32" s="44">
        <f>H32*L32+J32*L32</f>
        <v>0</v>
      </c>
      <c r="N32" s="76">
        <f>M32*'Fringe Rates'!$B$7</f>
        <v>0</v>
      </c>
      <c r="O32" s="44">
        <f>M32+N32</f>
        <v>0</v>
      </c>
      <c r="P32" s="238">
        <v>0</v>
      </c>
      <c r="Q32" s="220"/>
      <c r="R32" s="239">
        <v>0</v>
      </c>
      <c r="S32" s="220"/>
      <c r="T32" s="220">
        <f>L32*(P32+R32)</f>
        <v>0</v>
      </c>
      <c r="U32" s="234">
        <f>T32*'Fringe Rates'!$B$7</f>
        <v>0</v>
      </c>
      <c r="V32" s="222">
        <f>T32+U32</f>
        <v>0</v>
      </c>
    </row>
    <row r="33" spans="1:22" x14ac:dyDescent="0.2">
      <c r="A33" s="31"/>
      <c r="B33" s="23"/>
      <c r="C33" s="23"/>
      <c r="D33" s="23"/>
      <c r="E33" s="23"/>
      <c r="F33" s="23"/>
      <c r="G33" s="23"/>
      <c r="H33" s="20"/>
      <c r="I33" s="20"/>
      <c r="J33" s="20"/>
      <c r="K33" s="20"/>
      <c r="L33" s="20"/>
      <c r="M33" s="20"/>
      <c r="N33" s="20"/>
      <c r="O33" s="20"/>
      <c r="P33" s="240"/>
      <c r="Q33" s="241"/>
      <c r="R33" s="241"/>
      <c r="S33" s="241"/>
      <c r="T33" s="241"/>
      <c r="U33" s="241"/>
      <c r="V33" s="242"/>
    </row>
    <row r="34" spans="1:22" x14ac:dyDescent="0.2">
      <c r="A34" s="31">
        <v>614120</v>
      </c>
      <c r="B34" s="23">
        <v>5</v>
      </c>
      <c r="C34" s="23" t="s">
        <v>56</v>
      </c>
      <c r="D34" s="23"/>
      <c r="E34" s="23"/>
      <c r="F34" s="23"/>
      <c r="G34" s="23"/>
      <c r="H34" s="36">
        <v>0</v>
      </c>
      <c r="J34" s="36">
        <v>0</v>
      </c>
      <c r="K34" s="36"/>
      <c r="L34" s="28">
        <v>0</v>
      </c>
      <c r="M34" s="44">
        <f>H34*L34+J34*L34</f>
        <v>0</v>
      </c>
      <c r="N34" s="76">
        <f>M34*'Fringe Rates'!$B$9</f>
        <v>0</v>
      </c>
      <c r="O34" s="44">
        <f>M34+N34</f>
        <v>0</v>
      </c>
      <c r="P34" s="243">
        <v>0</v>
      </c>
      <c r="Q34" s="220"/>
      <c r="R34" s="239">
        <v>0</v>
      </c>
      <c r="S34" s="220"/>
      <c r="T34" s="220">
        <f>L34*(P34+R34)</f>
        <v>0</v>
      </c>
      <c r="U34" s="234">
        <f>T34*'Fringe Rates'!$B$9</f>
        <v>0</v>
      </c>
      <c r="V34" s="222">
        <f>T34+U34</f>
        <v>0</v>
      </c>
    </row>
    <row r="35" spans="1:22" x14ac:dyDescent="0.2">
      <c r="A35" s="31">
        <v>614120</v>
      </c>
      <c r="B35" s="23">
        <v>6</v>
      </c>
      <c r="C35" s="23" t="s">
        <v>56</v>
      </c>
      <c r="D35" s="23"/>
      <c r="E35" s="23"/>
      <c r="F35" s="23"/>
      <c r="G35" s="23"/>
      <c r="H35" s="36">
        <v>0</v>
      </c>
      <c r="J35" s="36">
        <v>0</v>
      </c>
      <c r="K35" s="36"/>
      <c r="L35" s="28">
        <v>0</v>
      </c>
      <c r="M35" s="44">
        <f>H35*L35+J35*L35</f>
        <v>0</v>
      </c>
      <c r="N35" s="76">
        <f>M35*'Fringe Rates'!$B$9</f>
        <v>0</v>
      </c>
      <c r="O35" s="44">
        <f>M35+N35</f>
        <v>0</v>
      </c>
      <c r="P35" s="243">
        <v>0</v>
      </c>
      <c r="Q35" s="220"/>
      <c r="R35" s="239">
        <v>0</v>
      </c>
      <c r="S35" s="220"/>
      <c r="T35" s="220">
        <f>L35*(P35+R35)</f>
        <v>0</v>
      </c>
      <c r="U35" s="234">
        <f>T35*'Fringe Rates'!$B$9</f>
        <v>0</v>
      </c>
      <c r="V35" s="222">
        <f>T35+U35</f>
        <v>0</v>
      </c>
    </row>
    <row r="36" spans="1:22" x14ac:dyDescent="0.2">
      <c r="A36" s="31"/>
      <c r="B36" s="23"/>
      <c r="C36" s="23"/>
      <c r="D36" s="23"/>
      <c r="E36" s="23"/>
      <c r="F36" s="23"/>
      <c r="G36" s="23"/>
      <c r="H36" s="24"/>
      <c r="I36" s="23"/>
      <c r="J36" s="23"/>
      <c r="K36" s="23"/>
      <c r="L36" s="22"/>
      <c r="M36" s="10"/>
      <c r="N36" s="10"/>
      <c r="O36" s="32"/>
      <c r="P36" s="223"/>
      <c r="Q36" s="224"/>
      <c r="R36" s="224"/>
      <c r="S36" s="224"/>
      <c r="T36" s="224"/>
      <c r="U36" s="224"/>
      <c r="V36" s="225"/>
    </row>
    <row r="37" spans="1:22" x14ac:dyDescent="0.2">
      <c r="A37" s="31"/>
      <c r="B37" s="56" t="s">
        <v>58</v>
      </c>
      <c r="C37" s="56"/>
      <c r="D37" s="56"/>
      <c r="E37" s="56"/>
      <c r="F37" s="56"/>
      <c r="G37" s="56"/>
      <c r="H37" s="56"/>
      <c r="I37" s="56"/>
      <c r="J37" s="56"/>
      <c r="K37" s="56"/>
      <c r="L37" s="60"/>
      <c r="M37" s="59">
        <f>SUM(M29:M35)</f>
        <v>0</v>
      </c>
      <c r="N37" s="59">
        <f>SUM(N29:N35)</f>
        <v>0</v>
      </c>
      <c r="O37" s="59">
        <f>SUM(O29:O35)</f>
        <v>0</v>
      </c>
      <c r="P37" s="226"/>
      <c r="Q37" s="220"/>
      <c r="R37" s="220"/>
      <c r="S37" s="220"/>
      <c r="T37" s="220">
        <f>SUM(T29:T35)</f>
        <v>0</v>
      </c>
      <c r="U37" s="220">
        <f>SUM(U29:U36)</f>
        <v>0</v>
      </c>
      <c r="V37" s="222">
        <f>SUM(V29:V35)</f>
        <v>0</v>
      </c>
    </row>
    <row r="38" spans="1:22" x14ac:dyDescent="0.2">
      <c r="A38" s="31"/>
      <c r="B38" s="23"/>
      <c r="C38" s="23"/>
      <c r="D38" s="23"/>
      <c r="E38" s="23"/>
      <c r="F38" s="23"/>
      <c r="G38" s="23"/>
      <c r="H38" s="23"/>
      <c r="I38" s="23"/>
      <c r="J38" s="23"/>
      <c r="K38" s="23"/>
      <c r="L38" s="22"/>
      <c r="M38" s="17"/>
      <c r="N38" s="17"/>
      <c r="O38" s="18"/>
      <c r="P38" s="244"/>
      <c r="Q38" s="245"/>
      <c r="R38" s="245"/>
      <c r="S38" s="245"/>
      <c r="T38" s="245"/>
      <c r="U38" s="245"/>
      <c r="V38" s="246"/>
    </row>
    <row r="39" spans="1:22" x14ac:dyDescent="0.2">
      <c r="A39" s="31"/>
      <c r="B39" s="23"/>
      <c r="C39" s="23"/>
      <c r="D39" s="23"/>
      <c r="E39" s="23"/>
      <c r="F39" s="23"/>
      <c r="G39" s="23"/>
      <c r="H39" s="23"/>
      <c r="I39" s="23"/>
      <c r="J39" s="23"/>
      <c r="K39" s="23"/>
      <c r="L39" s="22"/>
      <c r="M39" s="10"/>
      <c r="N39" s="10"/>
      <c r="O39" s="32"/>
      <c r="P39" s="223"/>
      <c r="Q39" s="224"/>
      <c r="R39" s="224"/>
      <c r="S39" s="224"/>
      <c r="T39" s="224"/>
      <c r="U39" s="224"/>
      <c r="V39" s="225"/>
    </row>
    <row r="40" spans="1:22" s="7" customFormat="1" x14ac:dyDescent="0.2">
      <c r="A40" s="31"/>
      <c r="B40" s="119" t="s">
        <v>1</v>
      </c>
      <c r="C40" s="119"/>
      <c r="D40" s="119"/>
      <c r="E40" s="119"/>
      <c r="F40" s="119"/>
      <c r="G40" s="119"/>
      <c r="H40" s="119"/>
      <c r="I40" s="119"/>
      <c r="J40" s="119"/>
      <c r="K40" s="119"/>
      <c r="L40" s="197"/>
      <c r="M40" s="198">
        <f>+SUM(M15+M37+M24)</f>
        <v>0</v>
      </c>
      <c r="N40" s="198">
        <f>+SUM(N15+N37+N24)</f>
        <v>0</v>
      </c>
      <c r="O40" s="198">
        <f>+SUM(O15+O37+O24)</f>
        <v>0</v>
      </c>
      <c r="P40" s="247"/>
      <c r="Q40" s="248"/>
      <c r="R40" s="248"/>
      <c r="S40" s="248"/>
      <c r="T40" s="248">
        <f>T15+T24+T37</f>
        <v>0</v>
      </c>
      <c r="U40" s="248">
        <f>U15+U24+U37</f>
        <v>0</v>
      </c>
      <c r="V40" s="249">
        <f>SUM(V15,V24,V37)</f>
        <v>0</v>
      </c>
    </row>
    <row r="41" spans="1:22" x14ac:dyDescent="0.2">
      <c r="A41" s="31"/>
      <c r="B41" s="23"/>
      <c r="C41" s="23"/>
      <c r="D41" s="23"/>
      <c r="E41" s="23"/>
      <c r="F41" s="23"/>
      <c r="G41" s="23"/>
      <c r="H41" s="23"/>
      <c r="I41" s="23"/>
      <c r="J41" s="23"/>
      <c r="K41" s="23"/>
      <c r="L41" s="22"/>
      <c r="M41" s="10"/>
      <c r="N41" s="10"/>
      <c r="O41" s="13"/>
      <c r="P41" s="250"/>
      <c r="Q41" s="251"/>
      <c r="R41" s="251"/>
      <c r="S41" s="251"/>
      <c r="T41" s="251"/>
      <c r="U41" s="251"/>
      <c r="V41" s="252"/>
    </row>
    <row r="42" spans="1:22" x14ac:dyDescent="0.2">
      <c r="A42" s="31"/>
      <c r="B42" s="23" t="s">
        <v>218</v>
      </c>
      <c r="C42" s="23"/>
      <c r="D42" s="23"/>
      <c r="E42" s="23"/>
      <c r="F42" s="23"/>
      <c r="G42" s="23"/>
      <c r="H42" s="23"/>
      <c r="I42" s="23"/>
      <c r="J42" s="23"/>
      <c r="K42" s="23"/>
      <c r="L42" s="22"/>
      <c r="M42" s="10"/>
      <c r="N42" s="10"/>
      <c r="O42" s="13"/>
      <c r="P42" s="250"/>
      <c r="Q42" s="251"/>
      <c r="R42" s="251"/>
      <c r="S42" s="251"/>
      <c r="T42" s="251"/>
      <c r="U42" s="251"/>
      <c r="V42" s="252"/>
    </row>
    <row r="43" spans="1:22" x14ac:dyDescent="0.2">
      <c r="A43" s="31">
        <v>750000</v>
      </c>
      <c r="B43" s="23">
        <v>1</v>
      </c>
      <c r="C43" s="48" t="s">
        <v>217</v>
      </c>
      <c r="D43" s="48"/>
      <c r="E43" s="48"/>
      <c r="F43" s="48"/>
      <c r="G43" s="48"/>
      <c r="H43" s="48"/>
      <c r="I43" s="48"/>
      <c r="J43" s="48"/>
      <c r="K43" s="48"/>
      <c r="L43" s="22"/>
      <c r="M43" s="10"/>
      <c r="N43" s="10"/>
      <c r="O43" s="45">
        <v>0</v>
      </c>
      <c r="P43" s="253"/>
      <c r="Q43" s="254"/>
      <c r="R43" s="254"/>
      <c r="S43" s="254"/>
      <c r="T43" s="254"/>
      <c r="U43" s="254"/>
      <c r="V43" s="255">
        <v>0</v>
      </c>
    </row>
    <row r="44" spans="1:22" x14ac:dyDescent="0.2">
      <c r="A44" s="31">
        <v>750000</v>
      </c>
      <c r="B44" s="23">
        <v>2</v>
      </c>
      <c r="C44" s="48" t="s">
        <v>217</v>
      </c>
      <c r="D44" s="48"/>
      <c r="E44" s="48"/>
      <c r="F44" s="48"/>
      <c r="G44" s="48"/>
      <c r="H44" s="48"/>
      <c r="I44" s="48"/>
      <c r="J44" s="48"/>
      <c r="K44" s="48"/>
      <c r="L44" s="22"/>
      <c r="M44" s="10"/>
      <c r="N44" s="10"/>
      <c r="O44" s="45">
        <v>0</v>
      </c>
      <c r="P44" s="253"/>
      <c r="Q44" s="254"/>
      <c r="R44" s="254"/>
      <c r="S44" s="254"/>
      <c r="T44" s="254"/>
      <c r="U44" s="254"/>
      <c r="V44" s="255">
        <v>0</v>
      </c>
    </row>
    <row r="45" spans="1:22" x14ac:dyDescent="0.2">
      <c r="A45" s="31">
        <v>750000</v>
      </c>
      <c r="B45" s="23">
        <v>3</v>
      </c>
      <c r="C45" s="48" t="s">
        <v>217</v>
      </c>
      <c r="D45" s="48"/>
      <c r="E45" s="48"/>
      <c r="F45" s="48"/>
      <c r="G45" s="48"/>
      <c r="H45" s="48"/>
      <c r="I45" s="48"/>
      <c r="J45" s="48"/>
      <c r="K45" s="48"/>
      <c r="L45" s="22"/>
      <c r="M45" s="10"/>
      <c r="N45" s="10"/>
      <c r="O45" s="45">
        <v>0</v>
      </c>
      <c r="P45" s="253"/>
      <c r="Q45" s="254"/>
      <c r="R45" s="254"/>
      <c r="S45" s="254"/>
      <c r="T45" s="254"/>
      <c r="U45" s="254"/>
      <c r="V45" s="255">
        <v>0</v>
      </c>
    </row>
    <row r="46" spans="1:22" x14ac:dyDescent="0.2">
      <c r="A46" s="31">
        <v>750000</v>
      </c>
      <c r="B46" s="23">
        <v>4</v>
      </c>
      <c r="C46" s="48" t="s">
        <v>217</v>
      </c>
      <c r="D46" s="48"/>
      <c r="E46" s="48"/>
      <c r="F46" s="48"/>
      <c r="G46" s="48"/>
      <c r="H46" s="48"/>
      <c r="I46" s="48"/>
      <c r="J46" s="48"/>
      <c r="K46" s="48"/>
      <c r="L46" s="22"/>
      <c r="M46" s="10"/>
      <c r="N46" s="10"/>
      <c r="O46" s="45">
        <v>0</v>
      </c>
      <c r="P46" s="253"/>
      <c r="Q46" s="254"/>
      <c r="R46" s="254"/>
      <c r="S46" s="254"/>
      <c r="T46" s="254"/>
      <c r="U46" s="254"/>
      <c r="V46" s="255">
        <v>0</v>
      </c>
    </row>
    <row r="47" spans="1:22" x14ac:dyDescent="0.2">
      <c r="A47" s="31">
        <v>750000</v>
      </c>
      <c r="B47" s="23">
        <v>5</v>
      </c>
      <c r="C47" s="48" t="s">
        <v>217</v>
      </c>
      <c r="D47" s="48"/>
      <c r="E47" s="48"/>
      <c r="F47" s="48"/>
      <c r="G47" s="48"/>
      <c r="H47" s="48"/>
      <c r="I47" s="48"/>
      <c r="J47" s="48"/>
      <c r="K47" s="48"/>
      <c r="L47" s="22"/>
      <c r="M47" s="10"/>
      <c r="N47" s="10"/>
      <c r="O47" s="45">
        <v>0</v>
      </c>
      <c r="P47" s="253"/>
      <c r="Q47" s="254"/>
      <c r="R47" s="254"/>
      <c r="S47" s="254"/>
      <c r="T47" s="254"/>
      <c r="U47" s="254"/>
      <c r="V47" s="255">
        <v>0</v>
      </c>
    </row>
    <row r="48" spans="1:22" x14ac:dyDescent="0.2">
      <c r="A48" s="31"/>
      <c r="B48" s="23"/>
      <c r="C48" s="23"/>
      <c r="D48" s="23"/>
      <c r="E48" s="23"/>
      <c r="F48" s="23"/>
      <c r="G48" s="23"/>
      <c r="H48" s="23"/>
      <c r="I48" s="23"/>
      <c r="J48" s="23"/>
      <c r="K48" s="23"/>
      <c r="L48" s="22"/>
      <c r="M48" s="10"/>
      <c r="N48" s="10"/>
      <c r="O48" s="11"/>
      <c r="P48" s="256"/>
      <c r="Q48" s="257"/>
      <c r="R48" s="257"/>
      <c r="S48" s="257"/>
      <c r="T48" s="257"/>
      <c r="U48" s="257"/>
      <c r="V48" s="258"/>
    </row>
    <row r="49" spans="1:22" x14ac:dyDescent="0.2">
      <c r="A49" s="31"/>
      <c r="B49" s="56" t="s">
        <v>2</v>
      </c>
      <c r="C49" s="56"/>
      <c r="D49" s="56"/>
      <c r="E49" s="56"/>
      <c r="F49" s="56"/>
      <c r="G49" s="56"/>
      <c r="H49" s="56"/>
      <c r="I49" s="56"/>
      <c r="J49" s="56"/>
      <c r="K49" s="56"/>
      <c r="L49" s="60"/>
      <c r="M49" s="58"/>
      <c r="N49" s="58"/>
      <c r="O49" s="59">
        <f>SUM(O43:O47)</f>
        <v>0</v>
      </c>
      <c r="P49" s="226"/>
      <c r="Q49" s="220"/>
      <c r="R49" s="220"/>
      <c r="S49" s="220"/>
      <c r="T49" s="220"/>
      <c r="U49" s="220"/>
      <c r="V49" s="222">
        <f>SUM(V43:V47)</f>
        <v>0</v>
      </c>
    </row>
    <row r="50" spans="1:22" x14ac:dyDescent="0.2">
      <c r="A50" s="31"/>
      <c r="B50" s="23"/>
      <c r="C50" s="23"/>
      <c r="D50" s="23"/>
      <c r="E50" s="23"/>
      <c r="F50" s="23"/>
      <c r="G50" s="23"/>
      <c r="H50" s="23"/>
      <c r="I50" s="23"/>
      <c r="J50" s="23"/>
      <c r="K50" s="23"/>
      <c r="L50" s="22"/>
      <c r="M50" s="10"/>
      <c r="N50" s="10"/>
      <c r="O50" s="13"/>
      <c r="P50" s="250"/>
      <c r="Q50" s="251"/>
      <c r="R50" s="251"/>
      <c r="S50" s="251"/>
      <c r="T50" s="251"/>
      <c r="U50" s="251"/>
      <c r="V50" s="252"/>
    </row>
    <row r="51" spans="1:22" x14ac:dyDescent="0.2">
      <c r="A51" s="31"/>
      <c r="B51" s="23" t="s">
        <v>49</v>
      </c>
      <c r="C51" s="23"/>
      <c r="D51" s="23"/>
      <c r="E51" s="23"/>
      <c r="F51" s="23"/>
      <c r="G51" s="23"/>
      <c r="H51" s="23"/>
      <c r="I51" s="23"/>
      <c r="J51" s="23"/>
      <c r="K51" s="23"/>
      <c r="L51" s="23"/>
      <c r="N51" s="10"/>
      <c r="O51" s="13"/>
      <c r="P51" s="250"/>
      <c r="Q51" s="251"/>
      <c r="R51" s="251"/>
      <c r="S51" s="251"/>
      <c r="T51" s="251"/>
      <c r="U51" s="251"/>
      <c r="V51" s="252"/>
    </row>
    <row r="52" spans="1:22" x14ac:dyDescent="0.2">
      <c r="A52" s="31">
        <v>731000</v>
      </c>
      <c r="B52" s="23">
        <v>1</v>
      </c>
      <c r="C52" s="23" t="s">
        <v>8</v>
      </c>
      <c r="D52" s="23"/>
      <c r="E52" s="23" t="s">
        <v>160</v>
      </c>
      <c r="F52" s="23"/>
      <c r="G52" s="28"/>
      <c r="H52" s="23"/>
      <c r="I52" s="23"/>
      <c r="J52" s="28"/>
      <c r="K52" s="28"/>
      <c r="M52" s="13"/>
      <c r="N52" s="13"/>
      <c r="O52" s="45">
        <v>0</v>
      </c>
      <c r="P52" s="253"/>
      <c r="Q52" s="254"/>
      <c r="R52" s="254"/>
      <c r="S52" s="254"/>
      <c r="T52" s="254"/>
      <c r="U52" s="254"/>
      <c r="V52" s="255">
        <v>0</v>
      </c>
    </row>
    <row r="53" spans="1:22" x14ac:dyDescent="0.2">
      <c r="A53" s="31">
        <v>731310</v>
      </c>
      <c r="B53" s="23">
        <v>2</v>
      </c>
      <c r="C53" s="23" t="s">
        <v>25</v>
      </c>
      <c r="D53" s="23"/>
      <c r="E53" s="23"/>
      <c r="F53" s="23"/>
      <c r="G53" s="28"/>
      <c r="H53" s="23"/>
      <c r="I53" s="28"/>
      <c r="J53" s="28"/>
      <c r="K53" s="28"/>
      <c r="L53" s="23"/>
      <c r="N53" s="13"/>
      <c r="O53" s="45">
        <v>0</v>
      </c>
      <c r="P53" s="253"/>
      <c r="Q53" s="254"/>
      <c r="R53" s="254"/>
      <c r="S53" s="254"/>
      <c r="T53" s="254"/>
      <c r="U53" s="254"/>
      <c r="V53" s="255">
        <v>0</v>
      </c>
    </row>
    <row r="54" spans="1:22" x14ac:dyDescent="0.2">
      <c r="A54" s="31"/>
      <c r="B54" s="11"/>
      <c r="C54" s="11"/>
      <c r="D54" s="11"/>
      <c r="E54" s="11"/>
      <c r="F54" s="11"/>
      <c r="G54" s="11"/>
      <c r="H54" s="11"/>
      <c r="I54" s="11"/>
      <c r="J54" s="11"/>
      <c r="K54" s="11"/>
      <c r="L54" s="11"/>
      <c r="M54" s="11"/>
      <c r="N54" s="11"/>
      <c r="O54" s="11"/>
      <c r="P54" s="256"/>
      <c r="Q54" s="257"/>
      <c r="R54" s="257"/>
      <c r="S54" s="257"/>
      <c r="T54" s="257"/>
      <c r="U54" s="257"/>
      <c r="V54" s="258"/>
    </row>
    <row r="55" spans="1:22" x14ac:dyDescent="0.2">
      <c r="A55" s="31"/>
      <c r="B55" s="56" t="s">
        <v>3</v>
      </c>
      <c r="C55" s="56"/>
      <c r="D55" s="56"/>
      <c r="E55" s="56"/>
      <c r="F55" s="56"/>
      <c r="G55" s="56"/>
      <c r="H55" s="56"/>
      <c r="I55" s="56"/>
      <c r="J55" s="56"/>
      <c r="K55" s="56"/>
      <c r="L55" s="60"/>
      <c r="M55" s="58"/>
      <c r="N55" s="58"/>
      <c r="O55" s="59">
        <f>SUM(O52:O53)</f>
        <v>0</v>
      </c>
      <c r="P55" s="226"/>
      <c r="Q55" s="220"/>
      <c r="R55" s="220"/>
      <c r="S55" s="220"/>
      <c r="T55" s="220"/>
      <c r="U55" s="220"/>
      <c r="V55" s="222">
        <f>SUM(V52:V53)</f>
        <v>0</v>
      </c>
    </row>
    <row r="56" spans="1:22" x14ac:dyDescent="0.2">
      <c r="A56" s="31"/>
      <c r="B56" s="23"/>
      <c r="C56" s="23"/>
      <c r="D56" s="23"/>
      <c r="E56" s="23"/>
      <c r="F56" s="23"/>
      <c r="G56" s="23"/>
      <c r="H56" s="23"/>
      <c r="I56" s="23"/>
      <c r="J56" s="23"/>
      <c r="K56" s="23"/>
      <c r="L56" s="22"/>
      <c r="M56" s="10"/>
      <c r="N56" s="10"/>
      <c r="O56" s="13"/>
      <c r="P56" s="250"/>
      <c r="Q56" s="251"/>
      <c r="R56" s="251"/>
      <c r="S56" s="251"/>
      <c r="T56" s="251"/>
      <c r="U56" s="251"/>
      <c r="V56" s="252"/>
    </row>
    <row r="57" spans="1:22" x14ac:dyDescent="0.2">
      <c r="A57" s="31"/>
      <c r="B57" s="23" t="s">
        <v>97</v>
      </c>
      <c r="C57" s="23"/>
      <c r="D57" s="23"/>
      <c r="E57" s="23"/>
      <c r="F57" s="22"/>
      <c r="G57" s="23"/>
      <c r="H57" s="23"/>
      <c r="I57" s="23"/>
      <c r="J57" s="23"/>
      <c r="K57" s="23"/>
      <c r="L57" s="22"/>
      <c r="M57" s="10"/>
      <c r="N57" s="10"/>
      <c r="O57" s="13"/>
      <c r="P57" s="250"/>
      <c r="Q57" s="251"/>
      <c r="R57" s="251"/>
      <c r="S57" s="251"/>
      <c r="T57" s="251"/>
      <c r="U57" s="251"/>
      <c r="V57" s="252"/>
    </row>
    <row r="58" spans="1:22" x14ac:dyDescent="0.2">
      <c r="A58" s="31">
        <v>719549</v>
      </c>
      <c r="B58" s="23">
        <v>1</v>
      </c>
      <c r="C58" s="23" t="s">
        <v>26</v>
      </c>
      <c r="D58" s="23"/>
      <c r="E58" s="23"/>
      <c r="F58" s="22"/>
      <c r="G58" s="75"/>
      <c r="H58" s="23"/>
      <c r="I58" s="23"/>
      <c r="J58" s="23"/>
      <c r="K58" s="23"/>
      <c r="L58" s="22"/>
      <c r="M58" s="10"/>
      <c r="N58" s="10"/>
      <c r="O58" s="45">
        <v>0</v>
      </c>
      <c r="P58" s="253"/>
      <c r="Q58" s="254"/>
      <c r="R58" s="254"/>
      <c r="S58" s="254"/>
      <c r="T58" s="254"/>
      <c r="U58" s="254"/>
      <c r="V58" s="255">
        <v>0</v>
      </c>
    </row>
    <row r="59" spans="1:22" x14ac:dyDescent="0.2">
      <c r="A59" s="31">
        <v>731129</v>
      </c>
      <c r="B59" s="23">
        <v>2</v>
      </c>
      <c r="C59" s="23" t="s">
        <v>27</v>
      </c>
      <c r="D59" s="23"/>
      <c r="E59" s="23"/>
      <c r="F59" s="22"/>
      <c r="G59" s="23"/>
      <c r="H59" s="23"/>
      <c r="I59" s="23"/>
      <c r="J59" s="23"/>
      <c r="K59" s="23"/>
      <c r="L59" s="22"/>
      <c r="M59" s="10"/>
      <c r="N59" s="10"/>
      <c r="O59" s="45">
        <v>0</v>
      </c>
      <c r="P59" s="253"/>
      <c r="Q59" s="254"/>
      <c r="R59" s="254"/>
      <c r="S59" s="254"/>
      <c r="T59" s="254"/>
      <c r="U59" s="254"/>
      <c r="V59" s="255">
        <v>0</v>
      </c>
    </row>
    <row r="60" spans="1:22" x14ac:dyDescent="0.2">
      <c r="A60" s="31">
        <v>731159</v>
      </c>
      <c r="B60" s="23">
        <v>3</v>
      </c>
      <c r="C60" s="23" t="s">
        <v>28</v>
      </c>
      <c r="D60" s="23"/>
      <c r="E60" s="23"/>
      <c r="F60" s="22"/>
      <c r="G60" s="23"/>
      <c r="H60" s="23"/>
      <c r="I60" s="23"/>
      <c r="J60" s="23"/>
      <c r="K60" s="23"/>
      <c r="L60" s="22"/>
      <c r="M60" s="10"/>
      <c r="N60" s="10"/>
      <c r="O60" s="45">
        <v>0</v>
      </c>
      <c r="P60" s="253"/>
      <c r="Q60" s="254"/>
      <c r="R60" s="254"/>
      <c r="S60" s="254"/>
      <c r="T60" s="254"/>
      <c r="U60" s="254"/>
      <c r="V60" s="255">
        <v>0</v>
      </c>
    </row>
    <row r="61" spans="1:22" x14ac:dyDescent="0.2">
      <c r="A61" s="31">
        <v>729909</v>
      </c>
      <c r="B61" s="23">
        <v>4</v>
      </c>
      <c r="C61" s="23" t="s">
        <v>15</v>
      </c>
      <c r="D61" s="23"/>
      <c r="E61" s="23"/>
      <c r="F61" s="22"/>
      <c r="G61" s="23"/>
      <c r="H61" s="23"/>
      <c r="I61" s="23"/>
      <c r="J61" s="23"/>
      <c r="K61" s="23"/>
      <c r="L61" s="22"/>
      <c r="M61" s="10"/>
      <c r="N61" s="10"/>
      <c r="O61" s="45">
        <v>0</v>
      </c>
      <c r="P61" s="253"/>
      <c r="Q61" s="254"/>
      <c r="R61" s="254"/>
      <c r="S61" s="254"/>
      <c r="T61" s="254"/>
      <c r="U61" s="254"/>
      <c r="V61" s="255">
        <v>0</v>
      </c>
    </row>
    <row r="62" spans="1:22" x14ac:dyDescent="0.2">
      <c r="A62" s="31"/>
      <c r="B62" s="23"/>
      <c r="C62" s="23"/>
      <c r="D62" s="23"/>
      <c r="E62" s="23"/>
      <c r="F62" s="22"/>
      <c r="G62" s="23"/>
      <c r="H62" s="23"/>
      <c r="I62" s="23"/>
      <c r="J62" s="23"/>
      <c r="K62" s="23"/>
      <c r="L62" s="22"/>
      <c r="M62" s="10"/>
      <c r="N62" s="10"/>
      <c r="O62" s="13"/>
      <c r="P62" s="250"/>
      <c r="Q62" s="251"/>
      <c r="R62" s="251"/>
      <c r="S62" s="251"/>
      <c r="T62" s="251"/>
      <c r="U62" s="251"/>
      <c r="V62" s="252"/>
    </row>
    <row r="63" spans="1:22" x14ac:dyDescent="0.2">
      <c r="A63" s="31"/>
      <c r="B63" s="56" t="s">
        <v>105</v>
      </c>
      <c r="C63" s="56"/>
      <c r="D63" s="56"/>
      <c r="E63" s="56"/>
      <c r="F63" s="60"/>
      <c r="G63" s="56"/>
      <c r="H63" s="56"/>
      <c r="I63" s="56"/>
      <c r="J63" s="56"/>
      <c r="K63" s="56"/>
      <c r="L63" s="60"/>
      <c r="M63" s="58"/>
      <c r="N63" s="58"/>
      <c r="O63" s="59">
        <f>SUM(O58:O61)</f>
        <v>0</v>
      </c>
      <c r="P63" s="226"/>
      <c r="Q63" s="220"/>
      <c r="R63" s="220"/>
      <c r="S63" s="220"/>
      <c r="T63" s="220"/>
      <c r="U63" s="220"/>
      <c r="V63" s="222">
        <f>SUM(V58:V61)</f>
        <v>0</v>
      </c>
    </row>
    <row r="64" spans="1:22" x14ac:dyDescent="0.2">
      <c r="A64" s="31"/>
      <c r="B64" s="23"/>
      <c r="C64" s="23"/>
      <c r="D64" s="23"/>
      <c r="E64" s="23"/>
      <c r="F64" s="23"/>
      <c r="G64" s="23"/>
      <c r="H64" s="23"/>
      <c r="I64" s="23"/>
      <c r="J64" s="23"/>
      <c r="K64" s="23"/>
      <c r="L64" s="22"/>
      <c r="M64" s="10"/>
      <c r="N64" s="10"/>
      <c r="O64" s="13"/>
      <c r="P64" s="250"/>
      <c r="Q64" s="251"/>
      <c r="R64" s="251"/>
      <c r="S64" s="251"/>
      <c r="T64" s="251"/>
      <c r="U64" s="251"/>
      <c r="V64" s="252"/>
    </row>
    <row r="65" spans="1:22" x14ac:dyDescent="0.2">
      <c r="A65" s="31"/>
      <c r="B65" s="23" t="s">
        <v>16</v>
      </c>
      <c r="C65" s="23"/>
      <c r="D65" s="23"/>
      <c r="E65" s="23"/>
      <c r="F65" s="23"/>
      <c r="G65" s="23"/>
      <c r="H65" s="23"/>
      <c r="I65" s="23"/>
      <c r="J65" s="23"/>
      <c r="K65" s="23"/>
      <c r="L65" s="22"/>
      <c r="M65" s="10"/>
      <c r="N65" s="10"/>
      <c r="O65" s="13"/>
      <c r="P65" s="250"/>
      <c r="Q65" s="251"/>
      <c r="R65" s="251"/>
      <c r="S65" s="251"/>
      <c r="T65" s="251"/>
      <c r="U65" s="251"/>
      <c r="V65" s="252"/>
    </row>
    <row r="66" spans="1:22" x14ac:dyDescent="0.2">
      <c r="A66" s="31"/>
      <c r="B66" s="23">
        <v>1</v>
      </c>
      <c r="C66" s="67" t="s">
        <v>17</v>
      </c>
      <c r="D66" s="23"/>
      <c r="E66" s="23"/>
      <c r="F66" s="23"/>
      <c r="G66" s="23"/>
      <c r="H66" s="23"/>
      <c r="I66" s="23"/>
      <c r="J66" s="23"/>
      <c r="K66" s="23"/>
      <c r="L66" s="22"/>
      <c r="M66" s="10"/>
      <c r="N66" s="10"/>
      <c r="O66" s="71"/>
      <c r="P66" s="259"/>
      <c r="Q66" s="260"/>
      <c r="R66" s="260"/>
      <c r="S66" s="260"/>
      <c r="T66" s="260"/>
      <c r="U66" s="260"/>
      <c r="V66" s="261"/>
    </row>
    <row r="67" spans="1:22"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x14ac:dyDescent="0.2">
      <c r="A71" s="31">
        <v>734000</v>
      </c>
      <c r="B71" s="23">
        <v>2</v>
      </c>
      <c r="C71" s="23" t="s">
        <v>18</v>
      </c>
      <c r="D71" s="23"/>
      <c r="E71" s="23"/>
      <c r="F71" s="23"/>
      <c r="G71" s="23"/>
      <c r="H71" s="23"/>
      <c r="I71" s="23"/>
      <c r="J71" s="23"/>
      <c r="K71" s="23"/>
      <c r="L71" s="22"/>
      <c r="M71" s="10"/>
      <c r="N71" s="10"/>
      <c r="O71" s="45">
        <v>0</v>
      </c>
      <c r="P71" s="253"/>
      <c r="Q71" s="254"/>
      <c r="R71" s="254"/>
      <c r="S71" s="254"/>
      <c r="T71" s="254"/>
      <c r="U71" s="254"/>
      <c r="V71" s="255">
        <v>0</v>
      </c>
    </row>
    <row r="72" spans="1:22" x14ac:dyDescent="0.2">
      <c r="A72" s="31">
        <v>732000</v>
      </c>
      <c r="B72" s="23">
        <v>3</v>
      </c>
      <c r="C72" s="23" t="s">
        <v>29</v>
      </c>
      <c r="D72" s="23"/>
      <c r="E72" s="23"/>
      <c r="F72" s="23"/>
      <c r="G72" s="23"/>
      <c r="H72" s="23"/>
      <c r="I72" s="23"/>
      <c r="J72" s="23"/>
      <c r="K72" s="23"/>
      <c r="L72" s="22"/>
      <c r="M72" s="10"/>
      <c r="N72" s="10"/>
      <c r="O72" s="45">
        <v>0</v>
      </c>
      <c r="P72" s="253"/>
      <c r="Q72" s="254"/>
      <c r="R72" s="254"/>
      <c r="S72" s="254"/>
      <c r="T72" s="254"/>
      <c r="U72" s="254"/>
      <c r="V72" s="255">
        <v>0</v>
      </c>
    </row>
    <row r="73" spans="1:22" x14ac:dyDescent="0.2">
      <c r="A73" s="31">
        <v>719535</v>
      </c>
      <c r="B73" s="23">
        <v>4</v>
      </c>
      <c r="C73" s="23" t="s">
        <v>124</v>
      </c>
      <c r="D73" s="23"/>
      <c r="E73" s="23"/>
      <c r="F73" s="23"/>
      <c r="G73" s="23"/>
      <c r="H73" s="23"/>
      <c r="I73" s="23"/>
      <c r="J73" s="23"/>
      <c r="K73" s="23"/>
      <c r="L73" s="22"/>
      <c r="M73" s="10"/>
      <c r="N73" s="10"/>
      <c r="O73" s="45">
        <v>0</v>
      </c>
      <c r="P73" s="253"/>
      <c r="Q73" s="254"/>
      <c r="R73" s="254"/>
      <c r="S73" s="254"/>
      <c r="T73" s="254"/>
      <c r="U73" s="254"/>
      <c r="V73" s="255">
        <v>0</v>
      </c>
    </row>
    <row r="74" spans="1:22" x14ac:dyDescent="0.2">
      <c r="A74" s="31">
        <v>719540</v>
      </c>
      <c r="B74" s="23">
        <v>5</v>
      </c>
      <c r="C74" s="23" t="s">
        <v>153</v>
      </c>
      <c r="D74" s="23"/>
      <c r="E74" s="23"/>
      <c r="F74" s="23"/>
      <c r="G74" s="23"/>
      <c r="H74" s="23"/>
      <c r="I74" s="23"/>
      <c r="J74" s="23"/>
      <c r="K74" s="23"/>
      <c r="L74" s="22"/>
      <c r="M74" s="10"/>
      <c r="N74" s="10"/>
      <c r="O74" s="45">
        <v>0</v>
      </c>
      <c r="P74" s="253"/>
      <c r="Q74" s="254"/>
      <c r="R74" s="254"/>
      <c r="S74" s="254"/>
      <c r="T74" s="254"/>
      <c r="U74" s="254"/>
      <c r="V74" s="255">
        <v>0</v>
      </c>
    </row>
    <row r="75" spans="1:22" x14ac:dyDescent="0.2">
      <c r="A75" s="31">
        <v>719545</v>
      </c>
      <c r="B75" s="23">
        <v>6</v>
      </c>
      <c r="C75" s="23" t="s">
        <v>154</v>
      </c>
      <c r="D75" s="23"/>
      <c r="E75" s="23"/>
      <c r="F75" s="23"/>
      <c r="G75" s="23"/>
      <c r="H75" s="23"/>
      <c r="I75" s="23"/>
      <c r="J75" s="23"/>
      <c r="K75" s="23"/>
      <c r="L75" s="22"/>
      <c r="M75" s="10"/>
      <c r="N75" s="10"/>
      <c r="O75" s="45">
        <v>0</v>
      </c>
      <c r="P75" s="253"/>
      <c r="Q75" s="254"/>
      <c r="R75" s="254"/>
      <c r="S75" s="254"/>
      <c r="T75" s="254"/>
      <c r="U75" s="254"/>
      <c r="V75" s="255">
        <v>0</v>
      </c>
    </row>
    <row r="76" spans="1:22" x14ac:dyDescent="0.2">
      <c r="A76" s="31">
        <v>765900</v>
      </c>
      <c r="B76" s="23">
        <v>7</v>
      </c>
      <c r="C76" s="23" t="s">
        <v>51</v>
      </c>
      <c r="D76" s="23"/>
      <c r="E76" s="23"/>
      <c r="F76" s="23"/>
      <c r="G76" s="23"/>
      <c r="H76" s="23"/>
      <c r="I76" s="23"/>
      <c r="J76" s="23"/>
      <c r="K76" s="23"/>
      <c r="L76" s="22"/>
      <c r="M76" s="10"/>
      <c r="N76" s="10"/>
      <c r="O76" s="45">
        <v>0</v>
      </c>
      <c r="P76" s="253"/>
      <c r="Q76" s="254"/>
      <c r="R76" s="254"/>
      <c r="S76" s="254"/>
      <c r="T76" s="254"/>
      <c r="U76" s="254"/>
      <c r="V76" s="255">
        <v>0</v>
      </c>
    </row>
    <row r="77" spans="1:22" x14ac:dyDescent="0.2">
      <c r="A77" s="31" t="s">
        <v>213</v>
      </c>
      <c r="B77" s="23">
        <v>8</v>
      </c>
      <c r="C77" s="23" t="s">
        <v>122</v>
      </c>
      <c r="D77" s="23"/>
      <c r="E77" s="23"/>
      <c r="F77" s="23"/>
      <c r="G77" s="23"/>
      <c r="H77" s="23"/>
      <c r="I77" s="23"/>
      <c r="J77" s="23"/>
      <c r="K77" s="23"/>
      <c r="L77" s="22"/>
      <c r="M77" s="10"/>
      <c r="N77" s="10"/>
      <c r="O77" s="45">
        <v>0</v>
      </c>
      <c r="P77" s="253"/>
      <c r="Q77" s="254"/>
      <c r="R77" s="254"/>
      <c r="S77" s="254"/>
      <c r="T77" s="254"/>
      <c r="U77" s="254"/>
      <c r="V77" s="255">
        <v>0</v>
      </c>
    </row>
    <row r="78" spans="1:22" x14ac:dyDescent="0.2">
      <c r="A78" s="31"/>
      <c r="B78" s="23"/>
      <c r="C78" s="23"/>
      <c r="D78" s="23"/>
      <c r="E78" s="23"/>
      <c r="F78" s="23"/>
      <c r="G78" s="23"/>
      <c r="H78" s="23"/>
      <c r="I78" s="23"/>
      <c r="J78" s="23"/>
      <c r="K78" s="23"/>
      <c r="L78" s="22"/>
      <c r="M78" s="10"/>
      <c r="N78" s="10"/>
      <c r="O78" s="10"/>
      <c r="P78" s="264"/>
      <c r="Q78" s="10"/>
      <c r="R78" s="10"/>
      <c r="S78" s="10"/>
      <c r="T78" s="10"/>
      <c r="U78" s="10"/>
      <c r="V78" s="252"/>
    </row>
    <row r="79" spans="1:22" x14ac:dyDescent="0.2">
      <c r="A79" s="31"/>
      <c r="B79" s="56" t="s">
        <v>11</v>
      </c>
      <c r="C79" s="56"/>
      <c r="D79" s="56"/>
      <c r="E79" s="56"/>
      <c r="F79" s="56"/>
      <c r="G79" s="56"/>
      <c r="H79" s="56"/>
      <c r="I79" s="56"/>
      <c r="J79" s="56"/>
      <c r="K79" s="56"/>
      <c r="L79" s="60"/>
      <c r="M79" s="58"/>
      <c r="N79" s="58"/>
      <c r="O79" s="59">
        <f>SUM(O70:O77)</f>
        <v>0</v>
      </c>
      <c r="P79" s="226"/>
      <c r="Q79" s="220"/>
      <c r="R79" s="220"/>
      <c r="S79" s="220"/>
      <c r="T79" s="220"/>
      <c r="U79" s="220"/>
      <c r="V79" s="222">
        <f>SUM(V70:V77)</f>
        <v>0</v>
      </c>
    </row>
    <row r="80" spans="1:22" x14ac:dyDescent="0.2">
      <c r="A80" s="31"/>
      <c r="B80" s="23"/>
      <c r="C80" s="23"/>
      <c r="D80" s="23"/>
      <c r="E80" s="23"/>
      <c r="F80" s="23"/>
      <c r="G80" s="23"/>
      <c r="H80" s="23"/>
      <c r="I80" s="23"/>
      <c r="J80" s="23"/>
      <c r="K80" s="23"/>
      <c r="L80" s="22"/>
      <c r="M80" s="10"/>
      <c r="N80" s="10"/>
      <c r="O80" s="19"/>
      <c r="P80" s="265"/>
      <c r="Q80" s="266"/>
      <c r="R80" s="266"/>
      <c r="S80" s="266"/>
      <c r="T80" s="266"/>
      <c r="U80" s="266"/>
      <c r="V80" s="267"/>
    </row>
    <row r="81" spans="1:22" x14ac:dyDescent="0.2">
      <c r="A81" s="31"/>
      <c r="B81" s="56" t="s">
        <v>12</v>
      </c>
      <c r="C81" s="56"/>
      <c r="D81" s="56"/>
      <c r="E81" s="56"/>
      <c r="F81" s="56"/>
      <c r="G81" s="56"/>
      <c r="H81" s="56"/>
      <c r="I81" s="56"/>
      <c r="J81" s="56"/>
      <c r="K81" s="56"/>
      <c r="L81" s="60"/>
      <c r="M81" s="58"/>
      <c r="N81" s="58"/>
      <c r="O81" s="59">
        <f>SUM(O40+O49+O55+O63+O79)</f>
        <v>0</v>
      </c>
      <c r="P81" s="226"/>
      <c r="Q81" s="220"/>
      <c r="R81" s="220"/>
      <c r="S81" s="220"/>
      <c r="T81" s="220"/>
      <c r="U81" s="220"/>
      <c r="V81" s="222">
        <f>SUM(V40+V49+V55+V63+V79)</f>
        <v>0</v>
      </c>
    </row>
    <row r="82" spans="1:22" x14ac:dyDescent="0.2">
      <c r="A82" s="31"/>
      <c r="B82" s="23"/>
      <c r="C82" s="23"/>
      <c r="D82" s="23"/>
      <c r="E82" s="23"/>
      <c r="F82" s="23"/>
      <c r="G82" s="23"/>
      <c r="O82" s="19"/>
      <c r="P82" s="265"/>
      <c r="Q82" s="266"/>
      <c r="R82" s="266"/>
      <c r="S82" s="266"/>
      <c r="T82" s="266"/>
      <c r="U82" s="266"/>
      <c r="V82" s="267"/>
    </row>
    <row r="83" spans="1:22"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x14ac:dyDescent="0.2">
      <c r="A84" s="9"/>
      <c r="B84" s="23"/>
      <c r="C84" s="23"/>
      <c r="D84" s="23"/>
      <c r="E84" s="23"/>
      <c r="F84" s="23"/>
      <c r="G84" s="23"/>
      <c r="L84" s="10"/>
      <c r="M84" s="10"/>
      <c r="N84" s="10"/>
      <c r="O84" s="33"/>
      <c r="P84" s="235"/>
      <c r="Q84" s="236"/>
      <c r="R84" s="236"/>
      <c r="S84" s="236"/>
      <c r="T84" s="236"/>
      <c r="U84" s="236"/>
      <c r="V84" s="237"/>
    </row>
    <row r="85" spans="1:22" ht="15.75" thickBot="1" x14ac:dyDescent="0.25">
      <c r="A85" s="9"/>
      <c r="B85" s="56" t="s">
        <v>4</v>
      </c>
      <c r="C85" s="56"/>
      <c r="D85" s="56"/>
      <c r="E85" s="56"/>
      <c r="F85" s="56"/>
      <c r="G85" s="56"/>
      <c r="H85" s="57"/>
      <c r="I85" s="57"/>
      <c r="J85" s="57"/>
      <c r="K85" s="57"/>
      <c r="L85" s="58"/>
      <c r="M85" s="58"/>
      <c r="N85" s="58"/>
      <c r="O85" s="59">
        <f>SUM(O81+O83)</f>
        <v>0</v>
      </c>
      <c r="P85" s="341" t="s">
        <v>214</v>
      </c>
      <c r="Q85" s="342"/>
      <c r="R85" s="342"/>
      <c r="S85" s="342"/>
      <c r="T85" s="342"/>
      <c r="U85" s="342"/>
      <c r="V85" s="270">
        <f>SUM(V81+V83)</f>
        <v>0</v>
      </c>
    </row>
    <row r="86" spans="1:22" ht="15.75" thickBot="1" x14ac:dyDescent="0.25">
      <c r="A86" s="9"/>
    </row>
    <row r="87" spans="1:22" ht="15.75" thickBot="1" x14ac:dyDescent="0.25">
      <c r="B87" s="343" t="s">
        <v>48</v>
      </c>
      <c r="C87" s="344"/>
      <c r="D87" s="344"/>
      <c r="E87" s="344"/>
      <c r="F87" s="344"/>
      <c r="G87" s="344"/>
      <c r="H87" s="344"/>
      <c r="I87" s="344"/>
      <c r="J87" s="344"/>
      <c r="K87" s="344"/>
      <c r="L87" s="344"/>
      <c r="M87" s="344"/>
      <c r="N87" s="345"/>
      <c r="O87" s="326">
        <f>O85+V85</f>
        <v>0</v>
      </c>
      <c r="P87" s="327"/>
      <c r="Q87" s="327"/>
      <c r="R87" s="327"/>
      <c r="S87" s="327"/>
      <c r="T87" s="327"/>
      <c r="U87" s="327"/>
      <c r="V87" s="328"/>
    </row>
    <row r="88" spans="1:22" x14ac:dyDescent="0.2">
      <c r="A88" s="14"/>
      <c r="L88" s="10"/>
      <c r="M88" s="10"/>
      <c r="N88" s="10"/>
      <c r="O88" s="10"/>
      <c r="P88" s="10"/>
      <c r="Q88" s="10"/>
      <c r="R88" s="10"/>
      <c r="S88" s="10"/>
      <c r="T88" s="10"/>
      <c r="U88" s="10"/>
      <c r="V88" s="22"/>
    </row>
    <row r="89" spans="1:22" x14ac:dyDescent="0.2">
      <c r="A89" s="14"/>
      <c r="B89" s="324" t="s">
        <v>5</v>
      </c>
      <c r="C89" s="325"/>
      <c r="D89" s="325"/>
      <c r="E89" s="325"/>
      <c r="F89" s="325"/>
      <c r="G89" s="325"/>
      <c r="H89" s="325"/>
      <c r="I89" s="325"/>
      <c r="J89" s="325"/>
      <c r="K89" s="325"/>
      <c r="L89" s="325"/>
      <c r="M89" s="325"/>
      <c r="N89" s="325"/>
      <c r="O89" s="325"/>
      <c r="P89" s="325"/>
      <c r="Q89" s="325"/>
      <c r="R89" s="325"/>
      <c r="S89" s="325"/>
      <c r="T89" s="325"/>
      <c r="U89" s="325"/>
      <c r="V89" s="325"/>
    </row>
    <row r="90" spans="1:22" x14ac:dyDescent="0.2">
      <c r="A90" s="14"/>
      <c r="B90" s="325"/>
      <c r="C90" s="325"/>
      <c r="D90" s="325"/>
      <c r="E90" s="325"/>
      <c r="F90" s="325"/>
      <c r="G90" s="325"/>
      <c r="H90" s="325"/>
      <c r="I90" s="325"/>
      <c r="J90" s="325"/>
      <c r="K90" s="325"/>
      <c r="L90" s="325"/>
      <c r="M90" s="325"/>
      <c r="N90" s="325"/>
      <c r="O90" s="325"/>
      <c r="P90" s="325"/>
      <c r="Q90" s="325"/>
      <c r="R90" s="325"/>
      <c r="S90" s="325"/>
      <c r="T90" s="325"/>
      <c r="U90" s="325"/>
      <c r="V90" s="325"/>
    </row>
    <row r="91" spans="1:22" x14ac:dyDescent="0.2">
      <c r="A91" s="14"/>
      <c r="B91" s="325"/>
      <c r="C91" s="325"/>
      <c r="D91" s="325"/>
      <c r="E91" s="325"/>
      <c r="F91" s="325"/>
      <c r="G91" s="325"/>
      <c r="H91" s="325"/>
      <c r="I91" s="325"/>
      <c r="J91" s="325"/>
      <c r="K91" s="325"/>
      <c r="L91" s="325"/>
      <c r="M91" s="325"/>
      <c r="N91" s="325"/>
      <c r="O91" s="325"/>
      <c r="P91" s="325"/>
      <c r="Q91" s="325"/>
      <c r="R91" s="325"/>
      <c r="S91" s="325"/>
      <c r="T91" s="325"/>
      <c r="U91" s="325"/>
      <c r="V91" s="325"/>
    </row>
    <row r="92" spans="1:22" x14ac:dyDescent="0.2">
      <c r="A92" s="14"/>
      <c r="B92" s="325"/>
      <c r="C92" s="325"/>
      <c r="D92" s="325"/>
      <c r="E92" s="325"/>
      <c r="F92" s="325"/>
      <c r="G92" s="325"/>
      <c r="H92" s="325"/>
      <c r="I92" s="325"/>
      <c r="J92" s="325"/>
      <c r="K92" s="325"/>
      <c r="L92" s="325"/>
      <c r="M92" s="325"/>
      <c r="N92" s="325"/>
      <c r="O92" s="325"/>
      <c r="P92" s="325"/>
      <c r="Q92" s="325"/>
      <c r="R92" s="325"/>
      <c r="S92" s="325"/>
      <c r="T92" s="325"/>
      <c r="U92" s="325"/>
      <c r="V92" s="325"/>
    </row>
    <row r="93" spans="1:22" x14ac:dyDescent="0.2">
      <c r="A93" s="14"/>
      <c r="B93" s="325"/>
      <c r="C93" s="325"/>
      <c r="D93" s="325"/>
      <c r="E93" s="325"/>
      <c r="F93" s="325"/>
      <c r="G93" s="325"/>
      <c r="H93" s="325"/>
      <c r="I93" s="325"/>
      <c r="J93" s="325"/>
      <c r="K93" s="325"/>
      <c r="L93" s="325"/>
      <c r="M93" s="325"/>
      <c r="N93" s="325"/>
      <c r="O93" s="325"/>
      <c r="P93" s="325"/>
      <c r="Q93" s="325"/>
      <c r="R93" s="325"/>
      <c r="S93" s="325"/>
      <c r="T93" s="325"/>
      <c r="U93" s="325"/>
      <c r="V93" s="325"/>
    </row>
    <row r="94" spans="1:22" x14ac:dyDescent="0.2">
      <c r="A94" s="14"/>
      <c r="B94" s="325"/>
      <c r="C94" s="325"/>
      <c r="D94" s="325"/>
      <c r="E94" s="325"/>
      <c r="F94" s="325"/>
      <c r="G94" s="325"/>
      <c r="H94" s="325"/>
      <c r="I94" s="325"/>
      <c r="J94" s="325"/>
      <c r="K94" s="325"/>
      <c r="L94" s="325"/>
      <c r="M94" s="325"/>
      <c r="N94" s="325"/>
      <c r="O94" s="325"/>
      <c r="P94" s="325"/>
      <c r="Q94" s="325"/>
      <c r="R94" s="325"/>
      <c r="S94" s="325"/>
      <c r="T94" s="325"/>
      <c r="U94" s="325"/>
      <c r="V94" s="325"/>
    </row>
    <row r="95" spans="1:22" x14ac:dyDescent="0.2">
      <c r="A95" s="14"/>
      <c r="B95" s="325"/>
      <c r="C95" s="325"/>
      <c r="D95" s="325"/>
      <c r="E95" s="325"/>
      <c r="F95" s="325"/>
      <c r="G95" s="325"/>
      <c r="H95" s="325"/>
      <c r="I95" s="325"/>
      <c r="J95" s="325"/>
      <c r="K95" s="325"/>
      <c r="L95" s="325"/>
      <c r="M95" s="325"/>
      <c r="N95" s="325"/>
      <c r="O95" s="325"/>
      <c r="P95" s="325"/>
      <c r="Q95" s="325"/>
      <c r="R95" s="325"/>
      <c r="S95" s="325"/>
      <c r="T95" s="325"/>
      <c r="U95" s="325"/>
      <c r="V95" s="325"/>
    </row>
    <row r="96" spans="1:22" x14ac:dyDescent="0.2">
      <c r="A96" s="14"/>
      <c r="B96" s="325"/>
      <c r="C96" s="325"/>
      <c r="D96" s="325"/>
      <c r="E96" s="325"/>
      <c r="F96" s="325"/>
      <c r="G96" s="325"/>
      <c r="H96" s="325"/>
      <c r="I96" s="325"/>
      <c r="J96" s="325"/>
      <c r="K96" s="325"/>
      <c r="L96" s="325"/>
      <c r="M96" s="325"/>
      <c r="N96" s="325"/>
      <c r="O96" s="325"/>
      <c r="P96" s="325"/>
      <c r="Q96" s="325"/>
      <c r="R96" s="325"/>
      <c r="S96" s="325"/>
      <c r="T96" s="325"/>
      <c r="U96" s="325"/>
      <c r="V96" s="325"/>
    </row>
    <row r="97" spans="1:22" x14ac:dyDescent="0.2">
      <c r="A97" s="14"/>
      <c r="B97" s="325"/>
      <c r="C97" s="325"/>
      <c r="D97" s="325"/>
      <c r="E97" s="325"/>
      <c r="F97" s="325"/>
      <c r="G97" s="325"/>
      <c r="H97" s="325"/>
      <c r="I97" s="325"/>
      <c r="J97" s="325"/>
      <c r="K97" s="325"/>
      <c r="L97" s="325"/>
      <c r="M97" s="325"/>
      <c r="N97" s="325"/>
      <c r="O97" s="325"/>
      <c r="P97" s="325"/>
      <c r="Q97" s="325"/>
      <c r="R97" s="325"/>
      <c r="S97" s="325"/>
      <c r="T97" s="325"/>
      <c r="U97" s="325"/>
      <c r="V97" s="325"/>
    </row>
    <row r="98" spans="1:22" x14ac:dyDescent="0.2">
      <c r="A98" s="14"/>
      <c r="L98" s="10"/>
      <c r="M98" s="10"/>
      <c r="N98" s="10"/>
      <c r="O98" s="10"/>
      <c r="P98" s="10"/>
      <c r="Q98" s="10"/>
      <c r="R98" s="10"/>
      <c r="S98" s="10"/>
      <c r="T98" s="10"/>
      <c r="U98" s="10"/>
      <c r="V98" s="10"/>
    </row>
    <row r="99" spans="1:22" x14ac:dyDescent="0.2">
      <c r="A99" s="14"/>
      <c r="L99" s="10"/>
      <c r="M99" s="10"/>
      <c r="N99" s="10"/>
      <c r="O99" s="10"/>
      <c r="P99" s="10"/>
      <c r="Q99" s="10"/>
      <c r="R99" s="10"/>
      <c r="S99" s="10"/>
      <c r="T99" s="10"/>
      <c r="U99" s="10"/>
      <c r="V99" s="10"/>
    </row>
    <row r="100" spans="1:22" x14ac:dyDescent="0.2">
      <c r="A100" s="14"/>
      <c r="L100" s="10"/>
      <c r="M100" s="10"/>
      <c r="N100" s="10"/>
      <c r="O100" s="10"/>
      <c r="P100" s="10"/>
      <c r="Q100" s="10"/>
      <c r="R100" s="10"/>
      <c r="S100" s="10"/>
      <c r="T100" s="10"/>
      <c r="U100" s="10"/>
      <c r="V100" s="10"/>
    </row>
    <row r="101" spans="1:22" x14ac:dyDescent="0.2">
      <c r="A101" s="14"/>
      <c r="L101" s="10"/>
      <c r="M101" s="10"/>
      <c r="N101" s="10"/>
      <c r="O101" s="10"/>
      <c r="P101" s="10"/>
      <c r="Q101" s="10"/>
      <c r="R101" s="10"/>
      <c r="S101" s="10"/>
      <c r="T101" s="10"/>
      <c r="U101" s="10"/>
      <c r="V101" s="10"/>
    </row>
    <row r="102" spans="1:22" x14ac:dyDescent="0.2">
      <c r="A102" s="14"/>
      <c r="L102" s="10"/>
      <c r="M102" s="10"/>
      <c r="N102" s="10"/>
      <c r="O102" s="10"/>
      <c r="P102" s="10"/>
      <c r="Q102" s="10"/>
      <c r="R102" s="10"/>
      <c r="S102" s="10"/>
      <c r="T102" s="10"/>
      <c r="U102" s="10"/>
      <c r="V102" s="10"/>
    </row>
    <row r="103" spans="1:22" x14ac:dyDescent="0.2">
      <c r="A103" s="14"/>
      <c r="L103" s="10"/>
      <c r="M103" s="10"/>
      <c r="N103" s="10"/>
      <c r="O103" s="10"/>
      <c r="P103" s="10"/>
      <c r="Q103" s="10"/>
      <c r="R103" s="10"/>
      <c r="S103" s="10"/>
      <c r="T103" s="10"/>
      <c r="U103" s="10"/>
      <c r="V103" s="10"/>
    </row>
    <row r="104" spans="1:22" x14ac:dyDescent="0.2">
      <c r="A104" s="14"/>
      <c r="L104" s="10"/>
      <c r="M104" s="10"/>
      <c r="N104" s="10"/>
      <c r="O104" s="10"/>
      <c r="P104" s="10"/>
      <c r="Q104" s="10"/>
      <c r="R104" s="10"/>
      <c r="S104" s="10"/>
      <c r="T104" s="10"/>
      <c r="U104" s="10"/>
      <c r="V104" s="10"/>
    </row>
    <row r="105" spans="1:22" x14ac:dyDescent="0.2">
      <c r="A105" s="14"/>
      <c r="L105" s="10"/>
      <c r="M105" s="10"/>
      <c r="N105" s="10"/>
      <c r="O105" s="10"/>
      <c r="P105" s="10"/>
      <c r="Q105" s="10"/>
      <c r="R105" s="10"/>
      <c r="S105" s="10"/>
      <c r="T105" s="10"/>
      <c r="U105" s="10"/>
      <c r="V105" s="10"/>
    </row>
    <row r="106" spans="1:22" x14ac:dyDescent="0.2">
      <c r="A106" s="14"/>
      <c r="L106" s="10"/>
      <c r="M106" s="10"/>
      <c r="N106" s="10"/>
    </row>
    <row r="107" spans="1:22" x14ac:dyDescent="0.2">
      <c r="A107" s="14"/>
      <c r="L107" s="10"/>
      <c r="M107" s="10"/>
      <c r="N107" s="10"/>
      <c r="O107" s="10"/>
      <c r="P107" s="10"/>
      <c r="Q107" s="10"/>
      <c r="R107" s="10"/>
      <c r="S107" s="10"/>
      <c r="T107" s="10"/>
      <c r="U107" s="10"/>
      <c r="V107" s="10"/>
    </row>
    <row r="108" spans="1:22" x14ac:dyDescent="0.2">
      <c r="A108" s="14"/>
      <c r="L108" s="10"/>
      <c r="M108" s="10"/>
      <c r="N108" s="10"/>
    </row>
    <row r="109" spans="1:22" x14ac:dyDescent="0.2">
      <c r="A109" s="14"/>
      <c r="I109" s="10"/>
      <c r="J109" s="10"/>
      <c r="K109" s="10"/>
      <c r="L109" s="10"/>
      <c r="M109" s="10"/>
      <c r="N109" s="10"/>
      <c r="O109" s="10"/>
      <c r="P109" s="10"/>
      <c r="Q109" s="10"/>
      <c r="R109" s="10"/>
      <c r="S109" s="10"/>
      <c r="T109" s="10"/>
      <c r="U109" s="10"/>
      <c r="V109" s="10"/>
    </row>
    <row r="110" spans="1:22" x14ac:dyDescent="0.2">
      <c r="L110" s="10"/>
      <c r="M110" s="10"/>
      <c r="N110" s="10"/>
    </row>
    <row r="111" spans="1:22" x14ac:dyDescent="0.2">
      <c r="L111" s="10"/>
      <c r="M111" s="10"/>
      <c r="N111" s="10"/>
      <c r="O111" s="10"/>
      <c r="P111" s="10"/>
      <c r="Q111" s="10"/>
      <c r="R111" s="10"/>
      <c r="S111" s="10"/>
      <c r="T111" s="10"/>
      <c r="U111" s="10"/>
      <c r="V111" s="10"/>
    </row>
  </sheetData>
  <sheetProtection algorithmName="SHA-512" hashValue="uMprIbTl/ZmESosKNhkqhX4mRMizP11+Ma1X3g+rR1pKti4g4f4b2bUuYbZk1rNVmOQUiVasMaXBX+9LhuXI2Q==" saltValue="xGsvZmzAvTVc4GKJSuCSZw==" spinCount="100000" sheet="1" formatColumns="0"/>
  <mergeCells count="11">
    <mergeCell ref="B89:V97"/>
    <mergeCell ref="O87:V87"/>
    <mergeCell ref="A2:H2"/>
    <mergeCell ref="J1:L1"/>
    <mergeCell ref="N1:O1"/>
    <mergeCell ref="P4:V4"/>
    <mergeCell ref="H4:O4"/>
    <mergeCell ref="P85:U85"/>
    <mergeCell ref="B87:N87"/>
    <mergeCell ref="P1:Q1"/>
    <mergeCell ref="R1:V1"/>
  </mergeCells>
  <phoneticPr fontId="2" type="noConversion"/>
  <dataValidations disablePrompts="1" count="1">
    <dataValidation type="whole" operator="greaterThan" allowBlank="1" showInputMessage="1" showErrorMessage="1" sqref="O43:O47" xr:uid="{3AC6BF28-AF90-4CD6-B16D-12E0215FD9F9}">
      <formula1>4999</formula1>
    </dataValidation>
  </dataValidations>
  <printOptions gridLines="1"/>
  <pageMargins left="0.39" right="0.21" top="0.52" bottom="0.63" header="0.34" footer="0.52"/>
  <pageSetup scale="37" orientation="portrait" horizontalDpi="4294967292" verticalDpi="4294967292" r:id="rId1"/>
  <headerFooter>
    <oddHeader>&amp;C&amp;"Tahoma,Regular"&amp;12&amp;K000000Appalachian State University - Office of Sponsored Programs</oddHeader>
    <oddFooter>&amp;CPage &amp;P&amp;Rversion 07/2023</oddFooter>
  </headerFooter>
  <ignoredErrors>
    <ignoredError sqref="I8 I18:I22 I13 I9 K9 I10 K10 K8 I11 K11 I12 K12 K13" unlockedFormula="1"/>
    <ignoredError sqref="M37:O37" emptyCellReferenc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114"/>
  <sheetViews>
    <sheetView view="pageLayout" zoomScale="70" zoomScaleNormal="70" zoomScaleSheetLayoutView="70" zoomScalePageLayoutView="70" workbookViewId="0">
      <selection activeCell="H8" sqref="H8"/>
    </sheetView>
  </sheetViews>
  <sheetFormatPr defaultColWidth="14.42578125" defaultRowHeight="15" x14ac:dyDescent="0.2"/>
  <cols>
    <col min="1" max="1" width="14.42578125" style="1"/>
    <col min="2" max="6" width="14.42578125" style="2"/>
    <col min="7" max="7" width="10.140625" style="2" customWidth="1"/>
    <col min="8" max="8" width="12.42578125" style="2" customWidth="1"/>
    <col min="9" max="9" width="5.7109375" style="2" customWidth="1"/>
    <col min="10" max="10" width="11.42578125" style="2" customWidth="1"/>
    <col min="11" max="11" width="5.42578125" style="2" customWidth="1"/>
    <col min="12" max="12" width="17" style="2" customWidth="1"/>
    <col min="13" max="13" width="16.42578125" style="2" customWidth="1"/>
    <col min="14" max="14" width="16.140625" style="2" customWidth="1"/>
    <col min="15" max="16" width="16.42578125" style="2" customWidth="1"/>
    <col min="17" max="17" width="6.7109375" style="2" bestFit="1" customWidth="1"/>
    <col min="18" max="18" width="16.42578125" style="2" customWidth="1"/>
    <col min="19" max="19" width="4.85546875" style="2" bestFit="1" customWidth="1"/>
    <col min="20" max="21" width="16.42578125" style="2" customWidth="1"/>
    <col min="22" max="22" width="18.42578125" style="2" customWidth="1"/>
    <col min="23" max="16384" width="14.42578125" style="2"/>
  </cols>
  <sheetData>
    <row r="1" spans="1:22" ht="19.5" x14ac:dyDescent="0.2">
      <c r="A1" s="62" t="s">
        <v>7</v>
      </c>
      <c r="B1" s="57"/>
      <c r="C1" s="57"/>
      <c r="D1" s="57"/>
      <c r="E1" s="57"/>
      <c r="F1" s="57"/>
      <c r="G1" s="57"/>
      <c r="H1" s="57"/>
      <c r="I1" s="57"/>
      <c r="J1" s="331" t="s">
        <v>164</v>
      </c>
      <c r="K1" s="332"/>
      <c r="L1" s="332"/>
      <c r="M1" s="313"/>
      <c r="N1" s="333" t="s">
        <v>165</v>
      </c>
      <c r="O1" s="334"/>
      <c r="P1" s="346"/>
      <c r="Q1" s="355"/>
      <c r="R1" s="348"/>
      <c r="S1" s="349"/>
      <c r="T1" s="349"/>
      <c r="U1" s="349"/>
      <c r="V1" s="350"/>
    </row>
    <row r="2" spans="1:22" x14ac:dyDescent="0.2">
      <c r="A2" s="329" t="s">
        <v>167</v>
      </c>
      <c r="B2" s="330"/>
      <c r="C2" s="330"/>
      <c r="D2" s="330"/>
      <c r="E2" s="330"/>
      <c r="F2" s="330"/>
      <c r="G2" s="330"/>
      <c r="H2" s="330"/>
      <c r="I2" s="57"/>
      <c r="J2" s="83" t="s">
        <v>9</v>
      </c>
      <c r="K2" s="84"/>
      <c r="L2" s="85"/>
      <c r="M2" s="58"/>
      <c r="N2" s="58"/>
      <c r="O2" s="57"/>
      <c r="P2" s="57"/>
      <c r="Q2" s="57"/>
      <c r="R2" s="57"/>
      <c r="S2" s="57"/>
      <c r="T2" s="57"/>
      <c r="U2" s="57"/>
      <c r="V2" s="57"/>
    </row>
    <row r="3" spans="1:22" ht="15.75" thickBot="1" x14ac:dyDescent="0.25">
      <c r="A3" s="14" t="s">
        <v>43</v>
      </c>
      <c r="B3" s="50" t="str">
        <f>'MTDC FY 23-24'!B3</f>
        <v>Insert name</v>
      </c>
      <c r="C3" s="50"/>
      <c r="D3" s="50"/>
      <c r="E3" s="48"/>
      <c r="F3" s="50"/>
      <c r="G3" s="50"/>
      <c r="H3" s="50"/>
      <c r="I3" s="46"/>
      <c r="J3" s="46"/>
      <c r="K3" s="46"/>
      <c r="L3" s="46"/>
      <c r="M3" s="46"/>
      <c r="N3" s="50"/>
      <c r="O3" s="50"/>
      <c r="P3" s="50"/>
      <c r="Q3" s="50"/>
      <c r="R3" s="50"/>
      <c r="S3" s="50"/>
      <c r="T3" s="50"/>
      <c r="U3" s="50"/>
      <c r="V3" s="50"/>
    </row>
    <row r="4" spans="1:22" ht="15.75" thickBot="1" x14ac:dyDescent="0.25">
      <c r="A4" s="4"/>
      <c r="B4" s="25"/>
      <c r="C4" s="25"/>
      <c r="D4" s="25"/>
      <c r="E4" s="25"/>
      <c r="F4" s="5"/>
      <c r="G4" s="5"/>
      <c r="H4" s="338" t="s">
        <v>212</v>
      </c>
      <c r="I4" s="339"/>
      <c r="J4" s="339"/>
      <c r="K4" s="339"/>
      <c r="L4" s="339"/>
      <c r="M4" s="339"/>
      <c r="N4" s="339"/>
      <c r="O4" s="354"/>
      <c r="P4" s="351" t="s">
        <v>207</v>
      </c>
      <c r="Q4" s="352"/>
      <c r="R4" s="352"/>
      <c r="S4" s="352"/>
      <c r="T4" s="352"/>
      <c r="U4" s="352"/>
      <c r="V4" s="353"/>
    </row>
    <row r="5" spans="1:22" x14ac:dyDescent="0.2">
      <c r="A5" s="6"/>
      <c r="B5" s="23"/>
      <c r="C5" s="23"/>
      <c r="D5" s="23"/>
      <c r="E5" s="23"/>
      <c r="F5" s="23"/>
      <c r="G5" s="23"/>
      <c r="H5" s="27" t="s">
        <v>42</v>
      </c>
      <c r="I5" s="41" t="s">
        <v>36</v>
      </c>
      <c r="J5" s="27" t="s">
        <v>31</v>
      </c>
      <c r="K5" s="41" t="s">
        <v>36</v>
      </c>
      <c r="L5" s="30" t="s">
        <v>34</v>
      </c>
      <c r="M5" s="8" t="s">
        <v>35</v>
      </c>
      <c r="N5" s="8" t="s">
        <v>40</v>
      </c>
      <c r="O5" s="7" t="s">
        <v>41</v>
      </c>
      <c r="P5" s="209" t="s">
        <v>42</v>
      </c>
      <c r="Q5" s="210" t="s">
        <v>36</v>
      </c>
      <c r="R5" s="211" t="s">
        <v>31</v>
      </c>
      <c r="S5" s="210" t="s">
        <v>36</v>
      </c>
      <c r="T5" s="210" t="s">
        <v>157</v>
      </c>
      <c r="U5" s="212" t="s">
        <v>40</v>
      </c>
      <c r="V5" s="213" t="s">
        <v>32</v>
      </c>
    </row>
    <row r="6" spans="1:22" x14ac:dyDescent="0.2">
      <c r="A6" s="9"/>
      <c r="B6" s="23"/>
      <c r="C6" s="23"/>
      <c r="D6" s="23"/>
      <c r="E6" s="23"/>
      <c r="F6" s="23"/>
      <c r="G6" s="23"/>
      <c r="H6" s="27" t="s">
        <v>37</v>
      </c>
      <c r="I6" s="27"/>
      <c r="J6" s="27" t="s">
        <v>37</v>
      </c>
      <c r="K6" s="27"/>
      <c r="L6" s="30"/>
      <c r="M6" s="8" t="s">
        <v>33</v>
      </c>
      <c r="N6" s="8" t="s">
        <v>39</v>
      </c>
      <c r="P6" s="209" t="s">
        <v>37</v>
      </c>
      <c r="Q6" s="211"/>
      <c r="R6" s="211" t="s">
        <v>37</v>
      </c>
      <c r="S6" s="211"/>
      <c r="T6" s="211" t="s">
        <v>208</v>
      </c>
      <c r="U6" s="212" t="s">
        <v>39</v>
      </c>
      <c r="V6" s="214"/>
    </row>
    <row r="7" spans="1:22" x14ac:dyDescent="0.2">
      <c r="A7" s="9" t="s">
        <v>47</v>
      </c>
      <c r="B7" s="23" t="s">
        <v>61</v>
      </c>
      <c r="C7" s="23"/>
      <c r="D7" s="23"/>
      <c r="E7" s="23"/>
      <c r="F7" s="23"/>
      <c r="G7" s="23"/>
      <c r="H7" s="27"/>
      <c r="I7" s="27"/>
      <c r="J7" s="27"/>
      <c r="K7" s="27"/>
      <c r="L7" s="30"/>
      <c r="M7" s="8"/>
      <c r="N7" s="8"/>
      <c r="P7" s="215"/>
      <c r="Q7" s="216"/>
      <c r="R7" s="216"/>
      <c r="S7" s="216"/>
      <c r="T7" s="216"/>
      <c r="U7" s="216"/>
      <c r="V7" s="214"/>
    </row>
    <row r="8" spans="1:22" x14ac:dyDescent="0.2">
      <c r="A8" s="31">
        <v>611180</v>
      </c>
      <c r="B8" s="2">
        <v>1</v>
      </c>
      <c r="C8" s="50" t="str">
        <f>'MTDC FY 23-24'!C8</f>
        <v>(insert name)</v>
      </c>
      <c r="D8" s="50"/>
      <c r="E8" s="50"/>
      <c r="F8" s="50"/>
      <c r="G8" s="23"/>
      <c r="H8" s="54">
        <v>0</v>
      </c>
      <c r="I8" s="52">
        <f t="shared" ref="I8:I13" si="0">H8*9</f>
        <v>0</v>
      </c>
      <c r="J8" s="54">
        <v>0</v>
      </c>
      <c r="K8" s="52">
        <f t="shared" ref="K8:K13" si="1">J8*3</f>
        <v>0</v>
      </c>
      <c r="L8" s="33">
        <f>('MTDC FY 23-24'!L8)*0.03+('MTDC FY 23-24'!L8)</f>
        <v>0</v>
      </c>
      <c r="M8" s="44">
        <f>L8*H8+L8/9*3*J8</f>
        <v>0</v>
      </c>
      <c r="N8" s="316">
        <f>M8*'Fringe Rates'!$C$3</f>
        <v>0</v>
      </c>
      <c r="O8" s="44">
        <f t="shared" ref="O8:O13" si="2">M8+N8</f>
        <v>0</v>
      </c>
      <c r="P8" s="217">
        <v>0</v>
      </c>
      <c r="Q8" s="218">
        <f t="shared" ref="Q8:Q13" si="3">P8*9</f>
        <v>0</v>
      </c>
      <c r="R8" s="219">
        <v>0</v>
      </c>
      <c r="S8" s="218">
        <f t="shared" ref="S8:S13" si="4">R8*3</f>
        <v>0</v>
      </c>
      <c r="T8" s="220">
        <f>'MTDC FY 23-24'!L8*P8+'MTDC FY 23-24'!L8/9*3*R8</f>
        <v>0</v>
      </c>
      <c r="U8" s="221">
        <f>T8*'Fringe Rates'!$B$3</f>
        <v>0</v>
      </c>
      <c r="V8" s="222">
        <f>T8+U8</f>
        <v>0</v>
      </c>
    </row>
    <row r="9" spans="1:22" x14ac:dyDescent="0.2">
      <c r="A9" s="31">
        <v>611180</v>
      </c>
      <c r="B9" s="23">
        <v>2</v>
      </c>
      <c r="C9" s="50" t="str">
        <f>'MTDC FY 23-24'!C9</f>
        <v>(insert name)</v>
      </c>
      <c r="D9" s="50"/>
      <c r="E9" s="50"/>
      <c r="F9" s="50"/>
      <c r="G9" s="23"/>
      <c r="H9" s="54">
        <v>0</v>
      </c>
      <c r="I9" s="52">
        <f t="shared" si="0"/>
        <v>0</v>
      </c>
      <c r="J9" s="54">
        <v>0</v>
      </c>
      <c r="K9" s="52">
        <f t="shared" si="1"/>
        <v>0</v>
      </c>
      <c r="L9" s="33">
        <f>('MTDC FY 23-24'!L9)*0.03+('MTDC FY 23-24'!L9)</f>
        <v>0</v>
      </c>
      <c r="M9" s="44">
        <f t="shared" ref="M9:M13" si="5">L9*H9+L9/9*3*J9</f>
        <v>0</v>
      </c>
      <c r="N9" s="76">
        <f>M9*'Fringe Rates'!$C$3</f>
        <v>0</v>
      </c>
      <c r="O9" s="44">
        <f t="shared" si="2"/>
        <v>0</v>
      </c>
      <c r="P9" s="217">
        <v>0</v>
      </c>
      <c r="Q9" s="218">
        <f t="shared" si="3"/>
        <v>0</v>
      </c>
      <c r="R9" s="219">
        <v>0</v>
      </c>
      <c r="S9" s="218">
        <f t="shared" si="4"/>
        <v>0</v>
      </c>
      <c r="T9" s="220">
        <f>'MTDC FY 23-24'!L9*P9+'MTDC FY 23-24'!L9/9*3*R9</f>
        <v>0</v>
      </c>
      <c r="U9" s="221">
        <f>T9*'Fringe Rates'!$B$3</f>
        <v>0</v>
      </c>
      <c r="V9" s="222">
        <f t="shared" ref="V9:V13" si="6">T9+U9</f>
        <v>0</v>
      </c>
    </row>
    <row r="10" spans="1:22" x14ac:dyDescent="0.2">
      <c r="A10" s="31">
        <v>611180</v>
      </c>
      <c r="B10" s="23">
        <v>3</v>
      </c>
      <c r="C10" s="50" t="str">
        <f>'MTDC FY 23-24'!C10</f>
        <v>(insert name)</v>
      </c>
      <c r="D10" s="50"/>
      <c r="E10" s="50"/>
      <c r="F10" s="50"/>
      <c r="G10" s="23"/>
      <c r="H10" s="54">
        <v>0</v>
      </c>
      <c r="I10" s="52">
        <f t="shared" si="0"/>
        <v>0</v>
      </c>
      <c r="J10" s="54">
        <v>0</v>
      </c>
      <c r="K10" s="52">
        <f t="shared" si="1"/>
        <v>0</v>
      </c>
      <c r="L10" s="33">
        <f>('MTDC FY 23-24'!L10)*0.03+('MTDC FY 23-24'!L10)</f>
        <v>0</v>
      </c>
      <c r="M10" s="44">
        <f t="shared" si="5"/>
        <v>0</v>
      </c>
      <c r="N10" s="76">
        <f>M10*'Fringe Rates'!$C$3</f>
        <v>0</v>
      </c>
      <c r="O10" s="44">
        <f t="shared" si="2"/>
        <v>0</v>
      </c>
      <c r="P10" s="217">
        <v>0</v>
      </c>
      <c r="Q10" s="218">
        <f t="shared" si="3"/>
        <v>0</v>
      </c>
      <c r="R10" s="219">
        <v>0</v>
      </c>
      <c r="S10" s="218">
        <f t="shared" si="4"/>
        <v>0</v>
      </c>
      <c r="T10" s="220">
        <f>'MTDC FY 23-24'!L10*P10+'MTDC FY 23-24'!L10/9*3*R10</f>
        <v>0</v>
      </c>
      <c r="U10" s="221">
        <f>T10*'Fringe Rates'!$B$3</f>
        <v>0</v>
      </c>
      <c r="V10" s="222">
        <f t="shared" si="6"/>
        <v>0</v>
      </c>
    </row>
    <row r="11" spans="1:22" x14ac:dyDescent="0.2">
      <c r="A11" s="31">
        <v>611180</v>
      </c>
      <c r="B11" s="23">
        <v>4</v>
      </c>
      <c r="C11" s="50" t="str">
        <f>'MTDC FY 23-24'!C11</f>
        <v>(insert name)</v>
      </c>
      <c r="D11" s="50"/>
      <c r="E11" s="50"/>
      <c r="F11" s="50"/>
      <c r="G11" s="23"/>
      <c r="H11" s="54">
        <v>0</v>
      </c>
      <c r="I11" s="52">
        <f t="shared" si="0"/>
        <v>0</v>
      </c>
      <c r="J11" s="54">
        <v>0</v>
      </c>
      <c r="K11" s="52">
        <f t="shared" si="1"/>
        <v>0</v>
      </c>
      <c r="L11" s="33">
        <f>('MTDC FY 23-24'!L11)*0.03+('MTDC FY 23-24'!L11)</f>
        <v>0</v>
      </c>
      <c r="M11" s="44">
        <f t="shared" si="5"/>
        <v>0</v>
      </c>
      <c r="N11" s="76">
        <f>M11*'Fringe Rates'!$C$3</f>
        <v>0</v>
      </c>
      <c r="O11" s="44">
        <f t="shared" si="2"/>
        <v>0</v>
      </c>
      <c r="P11" s="217">
        <v>0</v>
      </c>
      <c r="Q11" s="218">
        <f t="shared" si="3"/>
        <v>0</v>
      </c>
      <c r="R11" s="219">
        <v>0</v>
      </c>
      <c r="S11" s="218">
        <f t="shared" si="4"/>
        <v>0</v>
      </c>
      <c r="T11" s="220">
        <f>'MTDC FY 23-24'!L11*P11+'MTDC FY 23-24'!L11/9*3*R11</f>
        <v>0</v>
      </c>
      <c r="U11" s="221">
        <f>T11*'Fringe Rates'!$B$3</f>
        <v>0</v>
      </c>
      <c r="V11" s="222">
        <f t="shared" si="6"/>
        <v>0</v>
      </c>
    </row>
    <row r="12" spans="1:22" x14ac:dyDescent="0.2">
      <c r="A12" s="31">
        <v>611180</v>
      </c>
      <c r="B12" s="23">
        <v>5</v>
      </c>
      <c r="C12" s="50" t="str">
        <f>'MTDC FY 23-24'!C12</f>
        <v>(insert name)</v>
      </c>
      <c r="D12" s="50"/>
      <c r="E12" s="50"/>
      <c r="F12" s="50"/>
      <c r="G12" s="23"/>
      <c r="H12" s="54">
        <v>0</v>
      </c>
      <c r="I12" s="52">
        <f t="shared" si="0"/>
        <v>0</v>
      </c>
      <c r="J12" s="54">
        <v>0</v>
      </c>
      <c r="K12" s="52">
        <f t="shared" si="1"/>
        <v>0</v>
      </c>
      <c r="L12" s="33">
        <f>('MTDC FY 23-24'!L12)*0.03+('MTDC FY 23-24'!L12)</f>
        <v>0</v>
      </c>
      <c r="M12" s="44">
        <f t="shared" si="5"/>
        <v>0</v>
      </c>
      <c r="N12" s="76">
        <f>M12*'Fringe Rates'!$C$3</f>
        <v>0</v>
      </c>
      <c r="O12" s="44">
        <f t="shared" si="2"/>
        <v>0</v>
      </c>
      <c r="P12" s="217">
        <v>0</v>
      </c>
      <c r="Q12" s="218">
        <f t="shared" si="3"/>
        <v>0</v>
      </c>
      <c r="R12" s="219">
        <v>0</v>
      </c>
      <c r="S12" s="218">
        <f t="shared" si="4"/>
        <v>0</v>
      </c>
      <c r="T12" s="220">
        <f>'MTDC FY 23-24'!L12*P12+'MTDC FY 23-24'!L12/9*3*R12</f>
        <v>0</v>
      </c>
      <c r="U12" s="221">
        <f>T12*'Fringe Rates'!$B$3</f>
        <v>0</v>
      </c>
      <c r="V12" s="222">
        <f t="shared" si="6"/>
        <v>0</v>
      </c>
    </row>
    <row r="13" spans="1:22" x14ac:dyDescent="0.2">
      <c r="A13" s="31">
        <v>611180</v>
      </c>
      <c r="B13" s="23">
        <v>6</v>
      </c>
      <c r="C13" s="50" t="str">
        <f>'MTDC FY 23-24'!C13</f>
        <v>(insert name)</v>
      </c>
      <c r="D13" s="50"/>
      <c r="E13" s="50"/>
      <c r="F13" s="50"/>
      <c r="G13" s="23"/>
      <c r="H13" s="54">
        <v>0</v>
      </c>
      <c r="I13" s="52">
        <f t="shared" si="0"/>
        <v>0</v>
      </c>
      <c r="J13" s="54">
        <v>0</v>
      </c>
      <c r="K13" s="52">
        <f t="shared" si="1"/>
        <v>0</v>
      </c>
      <c r="L13" s="33">
        <f>('MTDC FY 23-24'!L13)*0.03+('MTDC FY 23-24'!L13)</f>
        <v>0</v>
      </c>
      <c r="M13" s="44">
        <f t="shared" si="5"/>
        <v>0</v>
      </c>
      <c r="N13" s="76">
        <f>M13*'Fringe Rates'!$C$3</f>
        <v>0</v>
      </c>
      <c r="O13" s="44">
        <f t="shared" si="2"/>
        <v>0</v>
      </c>
      <c r="P13" s="217">
        <v>0</v>
      </c>
      <c r="Q13" s="218">
        <f t="shared" si="3"/>
        <v>0</v>
      </c>
      <c r="R13" s="219">
        <v>0</v>
      </c>
      <c r="S13" s="218">
        <f t="shared" si="4"/>
        <v>0</v>
      </c>
      <c r="T13" s="220">
        <f>'MTDC FY 23-24'!L13*P13+'MTDC FY 23-24'!L13/9*3*R13</f>
        <v>0</v>
      </c>
      <c r="U13" s="221">
        <f>T13*'Fringe Rates'!$B$3</f>
        <v>0</v>
      </c>
      <c r="V13" s="222">
        <f t="shared" si="6"/>
        <v>0</v>
      </c>
    </row>
    <row r="14" spans="1:22" x14ac:dyDescent="0.2">
      <c r="A14" s="31"/>
      <c r="B14" s="23"/>
      <c r="C14" s="23"/>
      <c r="D14" s="23"/>
      <c r="E14" s="23"/>
      <c r="F14" s="23"/>
      <c r="G14" s="23"/>
      <c r="H14" s="34"/>
      <c r="I14" s="34"/>
      <c r="J14" s="34"/>
      <c r="K14" s="34"/>
      <c r="L14" s="32"/>
      <c r="M14" s="32"/>
      <c r="N14" s="32"/>
      <c r="O14" s="32"/>
      <c r="P14" s="223"/>
      <c r="Q14" s="224"/>
      <c r="R14" s="224"/>
      <c r="S14" s="224"/>
      <c r="T14" s="224"/>
      <c r="U14" s="224"/>
      <c r="V14" s="225"/>
    </row>
    <row r="15" spans="1:22" x14ac:dyDescent="0.2">
      <c r="A15" s="31"/>
      <c r="B15" s="56" t="s">
        <v>59</v>
      </c>
      <c r="C15" s="56"/>
      <c r="D15" s="56"/>
      <c r="E15" s="56"/>
      <c r="F15" s="56"/>
      <c r="G15" s="56"/>
      <c r="H15" s="56"/>
      <c r="I15" s="56"/>
      <c r="J15" s="56"/>
      <c r="K15" s="56"/>
      <c r="L15" s="58"/>
      <c r="M15" s="59">
        <f>SUM(M8:M13)</f>
        <v>0</v>
      </c>
      <c r="N15" s="61">
        <f>SUM(N8:N13)</f>
        <v>0</v>
      </c>
      <c r="O15" s="59">
        <f>SUM(O8:O13)</f>
        <v>0</v>
      </c>
      <c r="P15" s="226"/>
      <c r="Q15" s="220"/>
      <c r="R15" s="220"/>
      <c r="S15" s="220"/>
      <c r="T15" s="220">
        <f>SUM(T8:T13)</f>
        <v>0</v>
      </c>
      <c r="U15" s="220">
        <f>SUM(U8:U13)</f>
        <v>0</v>
      </c>
      <c r="V15" s="222">
        <f>SUM(V8:V13)</f>
        <v>0</v>
      </c>
    </row>
    <row r="16" spans="1:22" x14ac:dyDescent="0.2">
      <c r="A16" s="31"/>
      <c r="B16" s="23"/>
      <c r="C16" s="23"/>
      <c r="D16" s="23"/>
      <c r="E16" s="23"/>
      <c r="F16" s="23"/>
      <c r="G16" s="23"/>
      <c r="H16" s="39" t="s">
        <v>38</v>
      </c>
      <c r="I16" s="42" t="s">
        <v>36</v>
      </c>
      <c r="J16" s="23"/>
      <c r="K16" s="34"/>
      <c r="L16" s="8" t="s">
        <v>156</v>
      </c>
      <c r="M16" s="8" t="s">
        <v>35</v>
      </c>
      <c r="N16" s="8" t="s">
        <v>158</v>
      </c>
      <c r="O16" s="7" t="s">
        <v>41</v>
      </c>
      <c r="P16" s="227" t="s">
        <v>38</v>
      </c>
      <c r="Q16" s="228" t="s">
        <v>36</v>
      </c>
      <c r="R16" s="7"/>
      <c r="S16" s="7"/>
      <c r="T16" s="43" t="s">
        <v>157</v>
      </c>
      <c r="U16" s="43" t="s">
        <v>158</v>
      </c>
      <c r="V16" s="146" t="s">
        <v>32</v>
      </c>
    </row>
    <row r="17" spans="1:23" x14ac:dyDescent="0.2">
      <c r="A17" s="31"/>
      <c r="B17" s="23" t="s">
        <v>62</v>
      </c>
      <c r="C17" s="23"/>
      <c r="D17" s="23"/>
      <c r="E17" s="23"/>
      <c r="F17" s="23"/>
      <c r="G17" s="23"/>
      <c r="H17" s="39" t="s">
        <v>37</v>
      </c>
      <c r="I17" s="34"/>
      <c r="J17" s="23"/>
      <c r="K17" s="34"/>
      <c r="L17" s="8" t="s">
        <v>157</v>
      </c>
      <c r="M17" s="8" t="s">
        <v>33</v>
      </c>
      <c r="N17" s="8" t="s">
        <v>159</v>
      </c>
      <c r="P17" s="227" t="s">
        <v>37</v>
      </c>
      <c r="Q17" s="229"/>
      <c r="T17" s="43" t="s">
        <v>208</v>
      </c>
      <c r="U17" s="43" t="s">
        <v>39</v>
      </c>
      <c r="V17" s="230"/>
    </row>
    <row r="18" spans="1:23" x14ac:dyDescent="0.2">
      <c r="A18" s="31">
        <v>612120</v>
      </c>
      <c r="B18" s="23">
        <v>1</v>
      </c>
      <c r="C18" s="50" t="str">
        <f>'MTDC FY 23-24'!C18</f>
        <v>(insert name)</v>
      </c>
      <c r="D18" s="50"/>
      <c r="E18" s="50"/>
      <c r="F18" s="50"/>
      <c r="G18" s="23"/>
      <c r="H18" s="54">
        <v>0</v>
      </c>
      <c r="I18" s="52">
        <f>H18*12</f>
        <v>0</v>
      </c>
      <c r="J18" s="35"/>
      <c r="K18" s="35"/>
      <c r="L18" s="33">
        <f>('MTDC FY 23-24'!L18)*0.03+('MTDC FY 23-24'!L18)</f>
        <v>0</v>
      </c>
      <c r="M18" s="44">
        <f>H18*L18</f>
        <v>0</v>
      </c>
      <c r="N18" s="44">
        <f>M18*'Fringe Rates'!$C$5</f>
        <v>0</v>
      </c>
      <c r="O18" s="44">
        <f>N18+M18</f>
        <v>0</v>
      </c>
      <c r="P18" s="231">
        <v>0</v>
      </c>
      <c r="Q18" s="232">
        <f>P18*12</f>
        <v>0</v>
      </c>
      <c r="R18" s="233"/>
      <c r="S18" s="233"/>
      <c r="T18" s="220">
        <f>'MTDC FY 23-24'!L18*P18</f>
        <v>0</v>
      </c>
      <c r="U18" s="234">
        <f>T18*'Fringe Rates'!$B$5</f>
        <v>0</v>
      </c>
      <c r="V18" s="222">
        <f>T18+U18</f>
        <v>0</v>
      </c>
    </row>
    <row r="19" spans="1:23" x14ac:dyDescent="0.2">
      <c r="A19" s="31">
        <v>612120</v>
      </c>
      <c r="B19" s="23">
        <v>2</v>
      </c>
      <c r="C19" s="50" t="str">
        <f>'MTDC FY 23-24'!C19</f>
        <v>(insert name)</v>
      </c>
      <c r="D19" s="50"/>
      <c r="E19" s="50"/>
      <c r="F19" s="50"/>
      <c r="G19" s="23"/>
      <c r="H19" s="54">
        <v>0</v>
      </c>
      <c r="I19" s="52">
        <f>H19*12</f>
        <v>0</v>
      </c>
      <c r="J19" s="35"/>
      <c r="K19" s="35"/>
      <c r="L19" s="33">
        <f>('MTDC FY 23-24'!L19)*0.03+('MTDC FY 23-24'!L19)</f>
        <v>0</v>
      </c>
      <c r="M19" s="44">
        <f>H19*L19</f>
        <v>0</v>
      </c>
      <c r="N19" s="44">
        <f>M19*'Fringe Rates'!$C$5</f>
        <v>0</v>
      </c>
      <c r="O19" s="44">
        <f>N19+M19</f>
        <v>0</v>
      </c>
      <c r="P19" s="231">
        <v>0</v>
      </c>
      <c r="Q19" s="232">
        <f>P19*12</f>
        <v>0</v>
      </c>
      <c r="R19" s="233"/>
      <c r="S19" s="233"/>
      <c r="T19" s="220">
        <f>'MTDC FY 23-24'!L19*P19</f>
        <v>0</v>
      </c>
      <c r="U19" s="234">
        <f>T19*'Fringe Rates'!$B$5</f>
        <v>0</v>
      </c>
      <c r="V19" s="222">
        <f t="shared" ref="V19:V22" si="7">T19+U19</f>
        <v>0</v>
      </c>
      <c r="W19" s="32"/>
    </row>
    <row r="20" spans="1:23" x14ac:dyDescent="0.2">
      <c r="A20" s="31">
        <v>612120</v>
      </c>
      <c r="B20" s="23">
        <v>3</v>
      </c>
      <c r="C20" s="50" t="str">
        <f>'MTDC FY 23-24'!C20</f>
        <v>(insert name)</v>
      </c>
      <c r="D20" s="50"/>
      <c r="E20" s="50"/>
      <c r="F20" s="50"/>
      <c r="G20" s="23"/>
      <c r="H20" s="54">
        <v>0</v>
      </c>
      <c r="I20" s="52">
        <f>H20*12</f>
        <v>0</v>
      </c>
      <c r="J20" s="35"/>
      <c r="K20" s="35"/>
      <c r="L20" s="33">
        <f>('MTDC FY 23-24'!L20)*0.03+('MTDC FY 23-24'!L20)</f>
        <v>0</v>
      </c>
      <c r="M20" s="44">
        <f>H20*L20</f>
        <v>0</v>
      </c>
      <c r="N20" s="44">
        <f>M20*'Fringe Rates'!$C$5</f>
        <v>0</v>
      </c>
      <c r="O20" s="44">
        <f>N20+M20</f>
        <v>0</v>
      </c>
      <c r="P20" s="231">
        <v>0</v>
      </c>
      <c r="Q20" s="232">
        <f>P20*12</f>
        <v>0</v>
      </c>
      <c r="R20" s="233"/>
      <c r="S20" s="233"/>
      <c r="T20" s="220">
        <f>'MTDC FY 23-24'!L20*P20</f>
        <v>0</v>
      </c>
      <c r="U20" s="234">
        <f>T20*'Fringe Rates'!$B$5</f>
        <v>0</v>
      </c>
      <c r="V20" s="222">
        <f t="shared" si="7"/>
        <v>0</v>
      </c>
    </row>
    <row r="21" spans="1:23" x14ac:dyDescent="0.2">
      <c r="A21" s="31">
        <v>612120</v>
      </c>
      <c r="B21" s="23">
        <v>4</v>
      </c>
      <c r="C21" s="50" t="str">
        <f>'MTDC FY 23-24'!C21</f>
        <v>(insert name)</v>
      </c>
      <c r="D21" s="50"/>
      <c r="E21" s="50"/>
      <c r="F21" s="50"/>
      <c r="G21" s="23"/>
      <c r="H21" s="54">
        <v>0</v>
      </c>
      <c r="I21" s="52">
        <f>H21*12</f>
        <v>0</v>
      </c>
      <c r="J21" s="35"/>
      <c r="K21" s="35"/>
      <c r="L21" s="33">
        <f>('MTDC FY 23-24'!L21)*0.03+('MTDC FY 23-24'!L21)</f>
        <v>0</v>
      </c>
      <c r="M21" s="44">
        <f>H21*L21</f>
        <v>0</v>
      </c>
      <c r="N21" s="44">
        <f>M21*'Fringe Rates'!$C$5</f>
        <v>0</v>
      </c>
      <c r="O21" s="44">
        <f>N21+M21</f>
        <v>0</v>
      </c>
      <c r="P21" s="231">
        <v>0</v>
      </c>
      <c r="Q21" s="232">
        <f>P21*12</f>
        <v>0</v>
      </c>
      <c r="R21" s="233"/>
      <c r="S21" s="233"/>
      <c r="T21" s="220">
        <f>'MTDC FY 23-24'!L21*P21</f>
        <v>0</v>
      </c>
      <c r="U21" s="234">
        <f>T21*'Fringe Rates'!$B$5</f>
        <v>0</v>
      </c>
      <c r="V21" s="222">
        <f t="shared" si="7"/>
        <v>0</v>
      </c>
    </row>
    <row r="22" spans="1:23" x14ac:dyDescent="0.2">
      <c r="A22" s="31">
        <v>612120</v>
      </c>
      <c r="B22" s="23">
        <v>5</v>
      </c>
      <c r="C22" s="50" t="str">
        <f>'MTDC FY 23-24'!C22</f>
        <v>(insert name)</v>
      </c>
      <c r="D22" s="50"/>
      <c r="E22" s="50"/>
      <c r="F22" s="50"/>
      <c r="G22" s="23"/>
      <c r="H22" s="54">
        <v>0</v>
      </c>
      <c r="I22" s="52">
        <f>H22*12</f>
        <v>0</v>
      </c>
      <c r="J22" s="35"/>
      <c r="K22" s="35"/>
      <c r="L22" s="33">
        <f>('MTDC FY 23-24'!L22)*0.03+('MTDC FY 23-24'!L22)</f>
        <v>0</v>
      </c>
      <c r="M22" s="44">
        <f>H22*L22</f>
        <v>0</v>
      </c>
      <c r="N22" s="44">
        <f>M22*'Fringe Rates'!$C$5</f>
        <v>0</v>
      </c>
      <c r="O22" s="44">
        <f>N22+M22</f>
        <v>0</v>
      </c>
      <c r="P22" s="231">
        <v>0</v>
      </c>
      <c r="Q22" s="232">
        <f>P22*12</f>
        <v>0</v>
      </c>
      <c r="R22" s="233"/>
      <c r="S22" s="233"/>
      <c r="T22" s="220">
        <f>'MTDC FY 23-24'!L22*P22</f>
        <v>0</v>
      </c>
      <c r="U22" s="234">
        <f>T22*'Fringe Rates'!$B$5</f>
        <v>0</v>
      </c>
      <c r="V22" s="222">
        <f t="shared" si="7"/>
        <v>0</v>
      </c>
    </row>
    <row r="23" spans="1:23" x14ac:dyDescent="0.2">
      <c r="A23" s="31"/>
      <c r="B23" s="23"/>
      <c r="C23" s="23"/>
      <c r="D23" s="23"/>
      <c r="E23" s="23"/>
      <c r="F23" s="23"/>
      <c r="G23" s="23"/>
      <c r="H23" s="21"/>
      <c r="I23" s="21"/>
      <c r="J23" s="21"/>
      <c r="K23" s="21"/>
      <c r="L23" s="33"/>
      <c r="M23" s="10"/>
      <c r="N23" s="10"/>
      <c r="O23" s="33"/>
      <c r="P23" s="235"/>
      <c r="Q23" s="236"/>
      <c r="R23" s="236"/>
      <c r="S23" s="236"/>
      <c r="T23" s="236"/>
      <c r="U23" s="236"/>
      <c r="V23" s="237"/>
    </row>
    <row r="24" spans="1:23" x14ac:dyDescent="0.2">
      <c r="A24" s="31"/>
      <c r="B24" s="56" t="s">
        <v>60</v>
      </c>
      <c r="C24" s="56"/>
      <c r="D24" s="56"/>
      <c r="E24" s="56"/>
      <c r="F24" s="56"/>
      <c r="G24" s="56"/>
      <c r="H24" s="56"/>
      <c r="I24" s="56"/>
      <c r="J24" s="56"/>
      <c r="K24" s="56"/>
      <c r="L24" s="58"/>
      <c r="M24" s="59">
        <f>SUM(M18:M22)</f>
        <v>0</v>
      </c>
      <c r="N24" s="59">
        <f>SUM(N18:N22)</f>
        <v>0</v>
      </c>
      <c r="O24" s="59">
        <f>SUM(O18:O22)</f>
        <v>0</v>
      </c>
      <c r="P24" s="226"/>
      <c r="Q24" s="220"/>
      <c r="R24" s="220"/>
      <c r="S24" s="220"/>
      <c r="T24" s="220">
        <f>SUM(T18:T22)</f>
        <v>0</v>
      </c>
      <c r="U24" s="220">
        <f>SUM(U18:U22)</f>
        <v>0</v>
      </c>
      <c r="V24" s="222">
        <f>SUM(V18:V22)</f>
        <v>0</v>
      </c>
    </row>
    <row r="25" spans="1:23" x14ac:dyDescent="0.2">
      <c r="A25" s="31"/>
      <c r="B25" s="23"/>
      <c r="C25" s="23"/>
      <c r="D25" s="23"/>
      <c r="E25" s="23"/>
      <c r="F25" s="23"/>
      <c r="G25" s="23"/>
      <c r="H25" s="23"/>
      <c r="I25" s="23"/>
      <c r="J25" s="23"/>
      <c r="K25" s="23"/>
      <c r="L25" s="22"/>
      <c r="M25" s="32"/>
      <c r="N25" s="32"/>
      <c r="O25" s="32"/>
      <c r="P25" s="223"/>
      <c r="Q25" s="224"/>
      <c r="R25" s="224"/>
      <c r="S25" s="224"/>
      <c r="T25" s="224"/>
      <c r="U25" s="224"/>
      <c r="V25" s="225"/>
    </row>
    <row r="26" spans="1:23"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3" x14ac:dyDescent="0.2">
      <c r="A27" s="31"/>
      <c r="B27" s="23"/>
      <c r="C27" s="23"/>
      <c r="D27" s="23"/>
      <c r="E27" s="23"/>
      <c r="F27" s="23"/>
      <c r="G27" s="23"/>
      <c r="H27" s="27" t="s">
        <v>45</v>
      </c>
      <c r="I27" s="27"/>
      <c r="J27" s="27" t="s">
        <v>46</v>
      </c>
      <c r="K27" s="27"/>
      <c r="L27" s="30"/>
      <c r="M27" s="8" t="s">
        <v>33</v>
      </c>
      <c r="N27" s="8" t="s">
        <v>159</v>
      </c>
      <c r="P27" s="92" t="s">
        <v>45</v>
      </c>
      <c r="Q27" s="27"/>
      <c r="R27" s="27" t="s">
        <v>46</v>
      </c>
      <c r="T27" s="43" t="s">
        <v>208</v>
      </c>
      <c r="U27" s="43" t="s">
        <v>39</v>
      </c>
      <c r="V27" s="230"/>
    </row>
    <row r="28" spans="1:23" x14ac:dyDescent="0.2">
      <c r="A28" s="31"/>
      <c r="B28" s="23" t="s">
        <v>57</v>
      </c>
      <c r="C28" s="23"/>
      <c r="D28" s="23"/>
      <c r="E28" s="23"/>
      <c r="F28" s="23"/>
      <c r="G28" s="23"/>
      <c r="H28" s="23"/>
      <c r="I28" s="23"/>
      <c r="J28" s="23"/>
      <c r="K28" s="23"/>
      <c r="L28" s="10"/>
      <c r="M28" s="10"/>
      <c r="N28" s="10"/>
      <c r="O28" s="33"/>
      <c r="P28" s="235"/>
      <c r="Q28" s="236"/>
      <c r="R28" s="236"/>
      <c r="S28" s="236"/>
      <c r="T28" s="236"/>
      <c r="U28" s="236"/>
      <c r="V28" s="237"/>
    </row>
    <row r="29" spans="1:23" x14ac:dyDescent="0.2">
      <c r="A29" s="31">
        <v>614520</v>
      </c>
      <c r="B29" s="23">
        <v>1</v>
      </c>
      <c r="C29" s="23" t="s">
        <v>55</v>
      </c>
      <c r="D29" s="23"/>
      <c r="E29" s="23"/>
      <c r="F29" s="23"/>
      <c r="G29" s="23"/>
      <c r="H29" s="36">
        <v>0</v>
      </c>
      <c r="J29" s="36">
        <v>0</v>
      </c>
      <c r="K29" s="36"/>
      <c r="L29" s="28">
        <v>0</v>
      </c>
      <c r="M29" s="44">
        <f>H29*L29+J29*L29</f>
        <v>0</v>
      </c>
      <c r="N29" s="44">
        <f>M29*'Fringe Rates'!$C$7</f>
        <v>0</v>
      </c>
      <c r="O29" s="44">
        <f>M29+N29</f>
        <v>0</v>
      </c>
      <c r="P29" s="238">
        <v>0</v>
      </c>
      <c r="Q29" s="220"/>
      <c r="R29" s="239">
        <v>0</v>
      </c>
      <c r="S29" s="220"/>
      <c r="T29" s="220">
        <f>L29*(P29+R29)</f>
        <v>0</v>
      </c>
      <c r="U29" s="234">
        <f>T29*'Fringe Rates'!$B$7</f>
        <v>0</v>
      </c>
      <c r="V29" s="222">
        <f>T29+U29</f>
        <v>0</v>
      </c>
    </row>
    <row r="30" spans="1:23" x14ac:dyDescent="0.2">
      <c r="A30" s="31">
        <v>614520</v>
      </c>
      <c r="B30" s="23">
        <v>2</v>
      </c>
      <c r="C30" s="23" t="s">
        <v>55</v>
      </c>
      <c r="D30" s="23"/>
      <c r="E30" s="23"/>
      <c r="F30" s="23"/>
      <c r="G30" s="23"/>
      <c r="H30" s="36">
        <v>0</v>
      </c>
      <c r="J30" s="36">
        <v>0</v>
      </c>
      <c r="K30" s="36"/>
      <c r="L30" s="28">
        <v>0</v>
      </c>
      <c r="M30" s="44">
        <f>H30*L30+J30*L30</f>
        <v>0</v>
      </c>
      <c r="N30" s="44">
        <f>M30*'Fringe Rates'!$C$7</f>
        <v>0</v>
      </c>
      <c r="O30" s="44">
        <f>M30+N30</f>
        <v>0</v>
      </c>
      <c r="P30" s="238">
        <v>0</v>
      </c>
      <c r="Q30" s="220"/>
      <c r="R30" s="239">
        <v>0</v>
      </c>
      <c r="S30" s="220"/>
      <c r="T30" s="220">
        <f>L30*(P30+R30)</f>
        <v>0</v>
      </c>
      <c r="U30" s="234">
        <f>T30*'Fringe Rates'!$B$7</f>
        <v>0</v>
      </c>
      <c r="V30" s="222">
        <f t="shared" ref="V30:V32" si="8">T30+U30</f>
        <v>0</v>
      </c>
    </row>
    <row r="31" spans="1:23" x14ac:dyDescent="0.2">
      <c r="A31" s="31">
        <v>614520</v>
      </c>
      <c r="B31" s="23">
        <v>3</v>
      </c>
      <c r="C31" s="23" t="s">
        <v>55</v>
      </c>
      <c r="D31" s="23"/>
      <c r="E31" s="23"/>
      <c r="F31" s="23"/>
      <c r="G31" s="23"/>
      <c r="H31" s="36">
        <v>0</v>
      </c>
      <c r="J31" s="36">
        <v>0</v>
      </c>
      <c r="K31" s="36"/>
      <c r="L31" s="28">
        <v>0</v>
      </c>
      <c r="M31" s="44">
        <f>H31*L31+J31*L31</f>
        <v>0</v>
      </c>
      <c r="N31" s="44">
        <f>M31*'Fringe Rates'!$C$7</f>
        <v>0</v>
      </c>
      <c r="O31" s="44">
        <f>M31+N31</f>
        <v>0</v>
      </c>
      <c r="P31" s="238">
        <v>0</v>
      </c>
      <c r="Q31" s="220"/>
      <c r="R31" s="239">
        <v>0</v>
      </c>
      <c r="S31" s="220"/>
      <c r="T31" s="220">
        <f>L31*(P31+R31)</f>
        <v>0</v>
      </c>
      <c r="U31" s="234">
        <f>T31*'Fringe Rates'!$B$7</f>
        <v>0</v>
      </c>
      <c r="V31" s="222">
        <f t="shared" si="8"/>
        <v>0</v>
      </c>
    </row>
    <row r="32" spans="1:23" x14ac:dyDescent="0.2">
      <c r="A32" s="31">
        <v>614520</v>
      </c>
      <c r="B32" s="23">
        <v>4</v>
      </c>
      <c r="C32" s="23" t="s">
        <v>55</v>
      </c>
      <c r="D32" s="23"/>
      <c r="E32" s="23"/>
      <c r="F32" s="23"/>
      <c r="G32" s="23"/>
      <c r="H32" s="36">
        <v>0</v>
      </c>
      <c r="J32" s="36">
        <v>0</v>
      </c>
      <c r="K32" s="36"/>
      <c r="L32" s="28">
        <v>0</v>
      </c>
      <c r="M32" s="44">
        <f>H32*L32+J32*L32</f>
        <v>0</v>
      </c>
      <c r="N32" s="44">
        <f>M32*'Fringe Rates'!$C$7</f>
        <v>0</v>
      </c>
      <c r="O32" s="44">
        <f>M32+N32</f>
        <v>0</v>
      </c>
      <c r="P32" s="238">
        <v>0</v>
      </c>
      <c r="Q32" s="220"/>
      <c r="R32" s="239">
        <v>0</v>
      </c>
      <c r="S32" s="220"/>
      <c r="T32" s="220">
        <f>L32*(P32+R32)</f>
        <v>0</v>
      </c>
      <c r="U32" s="234">
        <f>T32*'Fringe Rates'!$B$7</f>
        <v>0</v>
      </c>
      <c r="V32" s="222">
        <f t="shared" si="8"/>
        <v>0</v>
      </c>
    </row>
    <row r="33" spans="1:22" x14ac:dyDescent="0.2">
      <c r="A33" s="31"/>
      <c r="B33" s="23"/>
      <c r="C33" s="23"/>
      <c r="D33" s="23"/>
      <c r="E33" s="23"/>
      <c r="F33" s="23"/>
      <c r="G33" s="23"/>
      <c r="H33" s="20"/>
      <c r="I33" s="20"/>
      <c r="J33" s="20"/>
      <c r="K33" s="20"/>
      <c r="L33" s="20"/>
      <c r="M33" s="20"/>
      <c r="N33" s="20"/>
      <c r="O33" s="20"/>
      <c r="P33" s="240"/>
      <c r="Q33" s="241"/>
      <c r="R33" s="241"/>
      <c r="S33" s="241"/>
      <c r="T33" s="241"/>
      <c r="U33" s="241"/>
      <c r="V33" s="273"/>
    </row>
    <row r="34" spans="1:22" x14ac:dyDescent="0.2">
      <c r="A34" s="31">
        <v>614120</v>
      </c>
      <c r="B34" s="23">
        <v>5</v>
      </c>
      <c r="C34" s="23" t="s">
        <v>56</v>
      </c>
      <c r="D34" s="23"/>
      <c r="E34" s="23"/>
      <c r="G34" s="23"/>
      <c r="H34" s="36">
        <v>0</v>
      </c>
      <c r="J34" s="36">
        <v>0</v>
      </c>
      <c r="K34" s="36"/>
      <c r="L34" s="28">
        <v>0</v>
      </c>
      <c r="M34" s="44">
        <f>H34*L34+J34*L34</f>
        <v>0</v>
      </c>
      <c r="N34" s="44">
        <f>M34*'Fringe Rates'!$C$9</f>
        <v>0</v>
      </c>
      <c r="O34" s="44">
        <f>M34+N34</f>
        <v>0</v>
      </c>
      <c r="P34" s="243">
        <v>0</v>
      </c>
      <c r="Q34" s="220"/>
      <c r="R34" s="239">
        <v>0</v>
      </c>
      <c r="S34" s="220"/>
      <c r="T34" s="220">
        <f>L34*(P34+R34)</f>
        <v>0</v>
      </c>
      <c r="U34" s="234">
        <f>T34*'Fringe Rates'!$B$9</f>
        <v>0</v>
      </c>
      <c r="V34" s="222">
        <f>T34+U34</f>
        <v>0</v>
      </c>
    </row>
    <row r="35" spans="1:22" x14ac:dyDescent="0.2">
      <c r="A35" s="31">
        <v>614120</v>
      </c>
      <c r="B35" s="23">
        <v>6</v>
      </c>
      <c r="C35" s="23" t="s">
        <v>56</v>
      </c>
      <c r="D35" s="23"/>
      <c r="E35" s="23"/>
      <c r="G35" s="23"/>
      <c r="H35" s="36">
        <v>0</v>
      </c>
      <c r="J35" s="36">
        <v>0</v>
      </c>
      <c r="K35" s="36"/>
      <c r="L35" s="28">
        <v>0</v>
      </c>
      <c r="M35" s="44">
        <f>H35*L35+J35*L35</f>
        <v>0</v>
      </c>
      <c r="N35" s="44">
        <f>M35*'Fringe Rates'!$C$9</f>
        <v>0</v>
      </c>
      <c r="O35" s="44">
        <f>M35+N35</f>
        <v>0</v>
      </c>
      <c r="P35" s="243">
        <v>0</v>
      </c>
      <c r="Q35" s="220"/>
      <c r="R35" s="239">
        <v>0</v>
      </c>
      <c r="S35" s="220"/>
      <c r="T35" s="220">
        <f>L35*(P35+R35)</f>
        <v>0</v>
      </c>
      <c r="U35" s="234">
        <f>T35*'Fringe Rates'!$B$9</f>
        <v>0</v>
      </c>
      <c r="V35" s="222">
        <f>T35+U35</f>
        <v>0</v>
      </c>
    </row>
    <row r="36" spans="1:22" x14ac:dyDescent="0.2">
      <c r="A36" s="31"/>
      <c r="B36" s="23"/>
      <c r="C36" s="23"/>
      <c r="D36" s="23"/>
      <c r="E36" s="23"/>
      <c r="F36" s="23"/>
      <c r="G36" s="23"/>
      <c r="H36" s="24"/>
      <c r="I36" s="24"/>
      <c r="J36" s="23"/>
      <c r="K36" s="20"/>
      <c r="L36" s="10"/>
      <c r="M36" s="10"/>
      <c r="N36" s="10"/>
      <c r="O36" s="32"/>
      <c r="P36" s="223"/>
      <c r="Q36" s="224"/>
      <c r="R36" s="224"/>
      <c r="S36" s="224"/>
      <c r="T36" s="224"/>
      <c r="U36" s="224"/>
      <c r="V36" s="225"/>
    </row>
    <row r="37" spans="1:22" x14ac:dyDescent="0.2">
      <c r="A37" s="31"/>
      <c r="B37" s="56" t="s">
        <v>58</v>
      </c>
      <c r="C37" s="56"/>
      <c r="D37" s="56"/>
      <c r="E37" s="56"/>
      <c r="F37" s="56"/>
      <c r="G37" s="56"/>
      <c r="H37" s="56"/>
      <c r="I37" s="56"/>
      <c r="J37" s="56"/>
      <c r="K37" s="56"/>
      <c r="L37" s="58"/>
      <c r="M37" s="59">
        <f>SUM(M29:M35)</f>
        <v>0</v>
      </c>
      <c r="N37" s="59">
        <f>SUM(N29:N35)</f>
        <v>0</v>
      </c>
      <c r="O37" s="59">
        <f>SUM(O29:O35)</f>
        <v>0</v>
      </c>
      <c r="P37" s="226"/>
      <c r="Q37" s="220"/>
      <c r="R37" s="220"/>
      <c r="S37" s="220"/>
      <c r="T37" s="220">
        <f>SUM(T29:T36)</f>
        <v>0</v>
      </c>
      <c r="U37" s="220">
        <f>SUM(U29:U36)</f>
        <v>0</v>
      </c>
      <c r="V37" s="222">
        <f>SUM(V29:V35)</f>
        <v>0</v>
      </c>
    </row>
    <row r="38" spans="1:22" x14ac:dyDescent="0.2">
      <c r="A38" s="31"/>
      <c r="B38" s="23"/>
      <c r="C38" s="23"/>
      <c r="D38" s="23"/>
      <c r="E38" s="23"/>
      <c r="F38" s="23"/>
      <c r="G38" s="23"/>
      <c r="H38" s="23"/>
      <c r="I38" s="23"/>
      <c r="J38" s="23"/>
      <c r="K38" s="23"/>
      <c r="L38" s="10"/>
      <c r="M38" s="10"/>
      <c r="N38" s="10"/>
      <c r="O38" s="33"/>
      <c r="P38" s="244"/>
      <c r="Q38" s="245"/>
      <c r="R38" s="245"/>
      <c r="S38" s="245"/>
      <c r="T38" s="245"/>
      <c r="U38" s="245"/>
      <c r="V38" s="246"/>
    </row>
    <row r="39" spans="1:22" x14ac:dyDescent="0.2">
      <c r="A39" s="31"/>
      <c r="B39" s="23"/>
      <c r="C39" s="23"/>
      <c r="D39" s="23"/>
      <c r="E39" s="23"/>
      <c r="F39" s="23"/>
      <c r="G39" s="23"/>
      <c r="H39" s="23"/>
      <c r="I39" s="23"/>
      <c r="J39" s="23"/>
      <c r="K39" s="23"/>
      <c r="L39" s="10"/>
      <c r="M39" s="10"/>
      <c r="N39" s="10"/>
      <c r="O39" s="32"/>
      <c r="P39" s="223"/>
      <c r="Q39" s="224"/>
      <c r="R39" s="224"/>
      <c r="S39" s="224"/>
      <c r="T39" s="224"/>
      <c r="U39" s="224"/>
      <c r="V39" s="225"/>
    </row>
    <row r="40" spans="1:22" s="7" customFormat="1" x14ac:dyDescent="0.2">
      <c r="A40" s="31"/>
      <c r="B40" s="119" t="s">
        <v>1</v>
      </c>
      <c r="C40" s="119"/>
      <c r="D40" s="119"/>
      <c r="E40" s="119"/>
      <c r="F40" s="119"/>
      <c r="G40" s="119"/>
      <c r="H40" s="119"/>
      <c r="I40" s="119"/>
      <c r="J40" s="119"/>
      <c r="K40" s="119"/>
      <c r="L40" s="206"/>
      <c r="M40" s="198">
        <f>+SUM(M15+M37+M24)</f>
        <v>0</v>
      </c>
      <c r="N40" s="198">
        <f>+SUM(N15+N37+N24)</f>
        <v>0</v>
      </c>
      <c r="O40" s="198">
        <f>+SUM(O15+O37+O24)</f>
        <v>0</v>
      </c>
      <c r="P40" s="247"/>
      <c r="Q40" s="248"/>
      <c r="R40" s="248"/>
      <c r="S40" s="248"/>
      <c r="T40" s="248"/>
      <c r="U40" s="248"/>
      <c r="V40" s="249">
        <f>+SUM(V15+V37+V24)</f>
        <v>0</v>
      </c>
    </row>
    <row r="41" spans="1:22" x14ac:dyDescent="0.2">
      <c r="A41" s="31"/>
      <c r="B41" s="23"/>
      <c r="C41" s="23"/>
      <c r="D41" s="23"/>
      <c r="E41" s="23"/>
      <c r="F41" s="23"/>
      <c r="G41" s="23"/>
      <c r="H41" s="23"/>
      <c r="I41" s="23"/>
      <c r="J41" s="23"/>
      <c r="K41" s="23"/>
      <c r="L41" s="10"/>
      <c r="M41" s="10"/>
      <c r="N41" s="10"/>
      <c r="O41" s="21"/>
      <c r="P41" s="272"/>
      <c r="Q41" s="271"/>
      <c r="R41" s="271"/>
      <c r="S41" s="271"/>
      <c r="T41" s="271"/>
      <c r="U41" s="271"/>
      <c r="V41" s="252"/>
    </row>
    <row r="42" spans="1:22" x14ac:dyDescent="0.2">
      <c r="A42" s="31"/>
      <c r="B42" s="23" t="s">
        <v>218</v>
      </c>
      <c r="C42" s="23"/>
      <c r="D42" s="23"/>
      <c r="E42" s="23"/>
      <c r="F42" s="23"/>
      <c r="G42" s="23"/>
      <c r="H42" s="23"/>
      <c r="I42" s="23"/>
      <c r="J42" s="23"/>
      <c r="K42" s="23"/>
      <c r="L42" s="10"/>
      <c r="M42" s="10"/>
      <c r="N42" s="10"/>
      <c r="O42" s="21"/>
      <c r="P42" s="272"/>
      <c r="Q42" s="271"/>
      <c r="R42" s="271"/>
      <c r="S42" s="271"/>
      <c r="T42" s="271"/>
      <c r="U42" s="271"/>
      <c r="V42" s="252"/>
    </row>
    <row r="43" spans="1:22" x14ac:dyDescent="0.2">
      <c r="A43" s="31">
        <v>750000</v>
      </c>
      <c r="B43" s="23">
        <v>1</v>
      </c>
      <c r="C43" s="48" t="s">
        <v>217</v>
      </c>
      <c r="D43" s="48"/>
      <c r="E43" s="48"/>
      <c r="F43" s="48"/>
      <c r="G43" s="48"/>
      <c r="H43" s="48"/>
      <c r="I43" s="48"/>
      <c r="J43" s="48"/>
      <c r="K43" s="48"/>
      <c r="L43" s="10"/>
      <c r="M43" s="10"/>
      <c r="N43" s="10"/>
      <c r="O43" s="45">
        <v>0</v>
      </c>
      <c r="P43" s="253"/>
      <c r="Q43" s="254"/>
      <c r="R43" s="254"/>
      <c r="S43" s="254"/>
      <c r="T43" s="254"/>
      <c r="U43" s="254"/>
      <c r="V43" s="255">
        <v>0</v>
      </c>
    </row>
    <row r="44" spans="1:22" x14ac:dyDescent="0.2">
      <c r="A44" s="31">
        <v>750000</v>
      </c>
      <c r="B44" s="23">
        <v>2</v>
      </c>
      <c r="C44" s="48" t="s">
        <v>217</v>
      </c>
      <c r="D44" s="48"/>
      <c r="E44" s="48"/>
      <c r="F44" s="48"/>
      <c r="G44" s="48"/>
      <c r="H44" s="48"/>
      <c r="I44" s="48"/>
      <c r="J44" s="48"/>
      <c r="K44" s="48"/>
      <c r="L44" s="10"/>
      <c r="M44" s="10"/>
      <c r="N44" s="10"/>
      <c r="O44" s="45">
        <v>0</v>
      </c>
      <c r="P44" s="253"/>
      <c r="Q44" s="254"/>
      <c r="R44" s="254"/>
      <c r="S44" s="254"/>
      <c r="T44" s="254"/>
      <c r="U44" s="254"/>
      <c r="V44" s="255">
        <v>0</v>
      </c>
    </row>
    <row r="45" spans="1:22" x14ac:dyDescent="0.2">
      <c r="A45" s="31">
        <v>750000</v>
      </c>
      <c r="B45" s="23">
        <v>3</v>
      </c>
      <c r="C45" s="48" t="s">
        <v>217</v>
      </c>
      <c r="D45" s="48"/>
      <c r="E45" s="48"/>
      <c r="F45" s="48"/>
      <c r="G45" s="48"/>
      <c r="H45" s="48"/>
      <c r="I45" s="48"/>
      <c r="J45" s="48"/>
      <c r="K45" s="48"/>
      <c r="L45" s="10"/>
      <c r="M45" s="10"/>
      <c r="N45" s="10"/>
      <c r="O45" s="45">
        <v>0</v>
      </c>
      <c r="P45" s="253"/>
      <c r="Q45" s="254"/>
      <c r="R45" s="254"/>
      <c r="S45" s="254"/>
      <c r="T45" s="254"/>
      <c r="U45" s="254"/>
      <c r="V45" s="255">
        <v>0</v>
      </c>
    </row>
    <row r="46" spans="1:22" x14ac:dyDescent="0.2">
      <c r="A46" s="31">
        <v>750000</v>
      </c>
      <c r="B46" s="23">
        <v>4</v>
      </c>
      <c r="C46" s="48" t="s">
        <v>217</v>
      </c>
      <c r="D46" s="48"/>
      <c r="E46" s="48"/>
      <c r="F46" s="48"/>
      <c r="G46" s="48"/>
      <c r="H46" s="48"/>
      <c r="I46" s="48"/>
      <c r="J46" s="48"/>
      <c r="K46" s="48"/>
      <c r="L46" s="10"/>
      <c r="M46" s="10"/>
      <c r="N46" s="10"/>
      <c r="O46" s="45">
        <v>0</v>
      </c>
      <c r="P46" s="253"/>
      <c r="Q46" s="254"/>
      <c r="R46" s="254"/>
      <c r="S46" s="254"/>
      <c r="T46" s="254"/>
      <c r="U46" s="254"/>
      <c r="V46" s="255">
        <v>0</v>
      </c>
    </row>
    <row r="47" spans="1:22" x14ac:dyDescent="0.2">
      <c r="A47" s="31">
        <v>750000</v>
      </c>
      <c r="B47" s="23">
        <v>5</v>
      </c>
      <c r="C47" s="48" t="s">
        <v>217</v>
      </c>
      <c r="D47" s="48"/>
      <c r="E47" s="48"/>
      <c r="F47" s="48"/>
      <c r="G47" s="48"/>
      <c r="H47" s="48"/>
      <c r="I47" s="48"/>
      <c r="J47" s="48"/>
      <c r="K47" s="48"/>
      <c r="L47" s="10"/>
      <c r="M47" s="10"/>
      <c r="N47" s="10"/>
      <c r="O47" s="45">
        <v>0</v>
      </c>
      <c r="P47" s="253"/>
      <c r="Q47" s="254"/>
      <c r="R47" s="254"/>
      <c r="S47" s="254"/>
      <c r="T47" s="254"/>
      <c r="U47" s="254"/>
      <c r="V47" s="255">
        <v>0</v>
      </c>
    </row>
    <row r="48" spans="1:22" x14ac:dyDescent="0.2">
      <c r="A48" s="31"/>
      <c r="B48" s="23"/>
      <c r="C48" s="23"/>
      <c r="D48" s="23"/>
      <c r="E48" s="23"/>
      <c r="F48" s="23"/>
      <c r="G48" s="23"/>
      <c r="H48" s="23"/>
      <c r="I48" s="23"/>
      <c r="J48" s="23"/>
      <c r="K48" s="23"/>
      <c r="L48" s="10"/>
      <c r="M48" s="10"/>
      <c r="N48" s="10"/>
      <c r="O48" s="21"/>
      <c r="P48" s="272"/>
      <c r="Q48" s="271"/>
      <c r="R48" s="271"/>
      <c r="S48" s="271"/>
      <c r="T48" s="271"/>
      <c r="U48" s="271"/>
      <c r="V48" s="258"/>
    </row>
    <row r="49" spans="1:22" x14ac:dyDescent="0.2">
      <c r="A49" s="31"/>
      <c r="B49" s="56" t="s">
        <v>2</v>
      </c>
      <c r="C49" s="56"/>
      <c r="D49" s="56"/>
      <c r="E49" s="56"/>
      <c r="F49" s="56"/>
      <c r="G49" s="56"/>
      <c r="H49" s="56"/>
      <c r="I49" s="56"/>
      <c r="J49" s="56"/>
      <c r="K49" s="56"/>
      <c r="L49" s="58"/>
      <c r="M49" s="58"/>
      <c r="N49" s="58"/>
      <c r="O49" s="59">
        <f>+SUM(O43:O47)</f>
        <v>0</v>
      </c>
      <c r="P49" s="226"/>
      <c r="Q49" s="220"/>
      <c r="R49" s="220"/>
      <c r="S49" s="220"/>
      <c r="T49" s="220"/>
      <c r="U49" s="220"/>
      <c r="V49" s="222">
        <f>SUM(V43:V47)</f>
        <v>0</v>
      </c>
    </row>
    <row r="50" spans="1:22" x14ac:dyDescent="0.2">
      <c r="A50" s="31"/>
      <c r="B50" s="23"/>
      <c r="C50" s="23"/>
      <c r="D50" s="23"/>
      <c r="E50" s="23"/>
      <c r="F50" s="23"/>
      <c r="G50" s="23"/>
      <c r="H50" s="23"/>
      <c r="I50" s="23"/>
      <c r="J50" s="23"/>
      <c r="K50" s="23"/>
      <c r="L50" s="10"/>
      <c r="M50" s="10"/>
      <c r="N50" s="10"/>
      <c r="O50" s="21"/>
      <c r="P50" s="272"/>
      <c r="Q50" s="271"/>
      <c r="R50" s="271"/>
      <c r="S50" s="271"/>
      <c r="T50" s="271"/>
      <c r="U50" s="271"/>
      <c r="V50" s="252"/>
    </row>
    <row r="51" spans="1:22" x14ac:dyDescent="0.2">
      <c r="A51" s="31"/>
      <c r="B51" s="23" t="s">
        <v>49</v>
      </c>
      <c r="C51" s="23"/>
      <c r="D51" s="23"/>
      <c r="E51" s="23"/>
      <c r="F51" s="23"/>
      <c r="G51" s="23"/>
      <c r="H51" s="23"/>
      <c r="I51" s="23"/>
      <c r="J51" s="23"/>
      <c r="K51" s="23"/>
      <c r="N51" s="10"/>
      <c r="O51" s="21"/>
      <c r="P51" s="272"/>
      <c r="Q51" s="271"/>
      <c r="R51" s="271"/>
      <c r="S51" s="271"/>
      <c r="T51" s="271"/>
      <c r="U51" s="271"/>
      <c r="V51" s="252"/>
    </row>
    <row r="52" spans="1:22" x14ac:dyDescent="0.2">
      <c r="A52" s="31">
        <v>731000</v>
      </c>
      <c r="B52" s="23">
        <v>1</v>
      </c>
      <c r="C52" s="23" t="s">
        <v>8</v>
      </c>
      <c r="D52" s="23"/>
      <c r="E52" s="23" t="s">
        <v>160</v>
      </c>
      <c r="F52" s="23"/>
      <c r="G52" s="28"/>
      <c r="H52" s="23"/>
      <c r="I52" s="23"/>
      <c r="J52" s="28"/>
      <c r="K52" s="28"/>
      <c r="M52" s="13"/>
      <c r="N52" s="13"/>
      <c r="O52" s="45">
        <v>0</v>
      </c>
      <c r="P52" s="253"/>
      <c r="Q52" s="254"/>
      <c r="R52" s="254"/>
      <c r="S52" s="254"/>
      <c r="T52" s="254"/>
      <c r="U52" s="254"/>
      <c r="V52" s="255">
        <v>0</v>
      </c>
    </row>
    <row r="53" spans="1:22" x14ac:dyDescent="0.2">
      <c r="A53" s="31">
        <v>731310</v>
      </c>
      <c r="B53" s="23">
        <v>2</v>
      </c>
      <c r="C53" s="23" t="s">
        <v>25</v>
      </c>
      <c r="D53" s="23"/>
      <c r="E53" s="23"/>
      <c r="F53" s="23"/>
      <c r="G53" s="28"/>
      <c r="H53" s="23"/>
      <c r="I53" s="23"/>
      <c r="J53" s="28"/>
      <c r="K53" s="28"/>
      <c r="N53" s="13"/>
      <c r="O53" s="45">
        <v>0</v>
      </c>
      <c r="P53" s="253"/>
      <c r="Q53" s="254"/>
      <c r="R53" s="254"/>
      <c r="S53" s="254"/>
      <c r="T53" s="254"/>
      <c r="U53" s="254"/>
      <c r="V53" s="255">
        <v>0</v>
      </c>
    </row>
    <row r="54" spans="1:22" x14ac:dyDescent="0.2">
      <c r="A54" s="31"/>
      <c r="B54" s="23"/>
      <c r="C54" s="23"/>
      <c r="D54" s="23"/>
      <c r="E54" s="23"/>
      <c r="F54" s="23"/>
      <c r="G54" s="23"/>
      <c r="H54" s="23"/>
      <c r="I54" s="23"/>
      <c r="J54" s="23"/>
      <c r="K54" s="23"/>
      <c r="L54" s="10"/>
      <c r="M54" s="10"/>
      <c r="N54" s="10"/>
      <c r="O54" s="21"/>
      <c r="P54" s="272"/>
      <c r="Q54" s="271"/>
      <c r="R54" s="271"/>
      <c r="S54" s="271"/>
      <c r="T54" s="271"/>
      <c r="U54" s="271"/>
      <c r="V54" s="258"/>
    </row>
    <row r="55" spans="1:22" x14ac:dyDescent="0.2">
      <c r="A55" s="31"/>
      <c r="B55" s="56" t="s">
        <v>3</v>
      </c>
      <c r="C55" s="56"/>
      <c r="D55" s="56"/>
      <c r="E55" s="56"/>
      <c r="F55" s="56"/>
      <c r="G55" s="56"/>
      <c r="H55" s="56"/>
      <c r="I55" s="56"/>
      <c r="J55" s="56"/>
      <c r="K55" s="56"/>
      <c r="L55" s="58"/>
      <c r="M55" s="58"/>
      <c r="N55" s="58"/>
      <c r="O55" s="59">
        <f>SUM(O52:O53)</f>
        <v>0</v>
      </c>
      <c r="P55" s="226"/>
      <c r="Q55" s="220"/>
      <c r="R55" s="220"/>
      <c r="S55" s="220"/>
      <c r="T55" s="220"/>
      <c r="U55" s="220"/>
      <c r="V55" s="222">
        <f>SUM(V52:V53)</f>
        <v>0</v>
      </c>
    </row>
    <row r="56" spans="1:22" x14ac:dyDescent="0.2">
      <c r="A56" s="31"/>
      <c r="B56" s="23"/>
      <c r="C56" s="23"/>
      <c r="D56" s="23"/>
      <c r="E56" s="23"/>
      <c r="F56" s="23"/>
      <c r="G56" s="23"/>
      <c r="H56" s="23"/>
      <c r="I56" s="23"/>
      <c r="J56" s="23"/>
      <c r="L56" s="10"/>
      <c r="M56" s="10"/>
      <c r="N56" s="10"/>
      <c r="O56" s="21"/>
      <c r="P56" s="272"/>
      <c r="Q56" s="271"/>
      <c r="R56" s="271"/>
      <c r="S56" s="271"/>
      <c r="T56" s="271"/>
      <c r="U56" s="271"/>
      <c r="V56" s="252"/>
    </row>
    <row r="57" spans="1:22" x14ac:dyDescent="0.2">
      <c r="A57" s="31"/>
      <c r="B57" s="23" t="s">
        <v>97</v>
      </c>
      <c r="C57" s="23"/>
      <c r="D57" s="23"/>
      <c r="E57" s="23"/>
      <c r="F57" s="22"/>
      <c r="G57" s="23"/>
      <c r="H57" s="23"/>
      <c r="I57" s="23"/>
      <c r="J57" s="23"/>
      <c r="K57" s="23"/>
      <c r="L57" s="10"/>
      <c r="M57" s="10"/>
      <c r="N57" s="10"/>
      <c r="O57" s="21"/>
      <c r="P57" s="272"/>
      <c r="Q57" s="271"/>
      <c r="R57" s="271"/>
      <c r="S57" s="271"/>
      <c r="T57" s="271"/>
      <c r="U57" s="271"/>
      <c r="V57" s="252"/>
    </row>
    <row r="58" spans="1:22" x14ac:dyDescent="0.2">
      <c r="A58" s="31">
        <v>719549</v>
      </c>
      <c r="B58" s="23">
        <v>1</v>
      </c>
      <c r="C58" s="23" t="s">
        <v>26</v>
      </c>
      <c r="D58" s="23"/>
      <c r="E58" s="23"/>
      <c r="F58" s="22"/>
      <c r="G58" s="23"/>
      <c r="H58" s="23"/>
      <c r="I58" s="23"/>
      <c r="J58" s="23"/>
      <c r="K58" s="23"/>
      <c r="L58" s="10"/>
      <c r="M58" s="10"/>
      <c r="N58" s="10"/>
      <c r="O58" s="45">
        <v>0</v>
      </c>
      <c r="P58" s="253"/>
      <c r="Q58" s="254"/>
      <c r="R58" s="254"/>
      <c r="S58" s="254"/>
      <c r="T58" s="254"/>
      <c r="U58" s="254"/>
      <c r="V58" s="255">
        <v>0</v>
      </c>
    </row>
    <row r="59" spans="1:22" x14ac:dyDescent="0.2">
      <c r="A59" s="31">
        <v>731129</v>
      </c>
      <c r="B59" s="23">
        <v>2</v>
      </c>
      <c r="C59" s="23" t="s">
        <v>27</v>
      </c>
      <c r="D59" s="23"/>
      <c r="E59" s="23"/>
      <c r="F59" s="22"/>
      <c r="G59" s="23"/>
      <c r="H59" s="23"/>
      <c r="I59" s="23"/>
      <c r="J59" s="23"/>
      <c r="K59" s="23"/>
      <c r="L59" s="10"/>
      <c r="M59" s="10"/>
      <c r="N59" s="10"/>
      <c r="O59" s="45">
        <v>0</v>
      </c>
      <c r="P59" s="253"/>
      <c r="Q59" s="254"/>
      <c r="R59" s="254"/>
      <c r="S59" s="254"/>
      <c r="T59" s="254"/>
      <c r="U59" s="254"/>
      <c r="V59" s="255">
        <v>0</v>
      </c>
    </row>
    <row r="60" spans="1:22" x14ac:dyDescent="0.2">
      <c r="A60" s="31">
        <v>731159</v>
      </c>
      <c r="B60" s="23">
        <v>3</v>
      </c>
      <c r="C60" s="23" t="s">
        <v>28</v>
      </c>
      <c r="D60" s="23"/>
      <c r="E60" s="23"/>
      <c r="F60" s="22"/>
      <c r="G60" s="23"/>
      <c r="H60" s="23"/>
      <c r="I60" s="23"/>
      <c r="J60" s="23"/>
      <c r="K60" s="23"/>
      <c r="L60" s="10"/>
      <c r="M60" s="10"/>
      <c r="N60" s="10"/>
      <c r="O60" s="45">
        <v>0</v>
      </c>
      <c r="P60" s="253"/>
      <c r="Q60" s="254"/>
      <c r="R60" s="254"/>
      <c r="S60" s="254"/>
      <c r="T60" s="254"/>
      <c r="U60" s="254"/>
      <c r="V60" s="255">
        <v>0</v>
      </c>
    </row>
    <row r="61" spans="1:22" x14ac:dyDescent="0.2">
      <c r="A61" s="31">
        <v>729909</v>
      </c>
      <c r="B61" s="23">
        <v>4</v>
      </c>
      <c r="C61" s="23" t="s">
        <v>15</v>
      </c>
      <c r="D61" s="23"/>
      <c r="E61" s="23"/>
      <c r="F61" s="22"/>
      <c r="G61" s="23"/>
      <c r="H61" s="23"/>
      <c r="I61" s="23"/>
      <c r="J61" s="23"/>
      <c r="K61" s="23"/>
      <c r="L61" s="10"/>
      <c r="M61" s="10"/>
      <c r="N61" s="10"/>
      <c r="O61" s="45">
        <v>0</v>
      </c>
      <c r="P61" s="253"/>
      <c r="Q61" s="254"/>
      <c r="R61" s="254"/>
      <c r="S61" s="254"/>
      <c r="T61" s="254"/>
      <c r="U61" s="254"/>
      <c r="V61" s="255">
        <v>0</v>
      </c>
    </row>
    <row r="62" spans="1:22" x14ac:dyDescent="0.2">
      <c r="A62" s="31"/>
      <c r="B62" s="23"/>
      <c r="C62" s="23"/>
      <c r="D62" s="23"/>
      <c r="E62" s="23"/>
      <c r="F62" s="22"/>
      <c r="G62" s="23"/>
      <c r="H62" s="23"/>
      <c r="I62" s="23"/>
      <c r="J62" s="23"/>
      <c r="K62" s="23"/>
      <c r="L62" s="10"/>
      <c r="M62" s="10"/>
      <c r="N62" s="10"/>
      <c r="O62" s="21"/>
      <c r="P62" s="272"/>
      <c r="Q62" s="271"/>
      <c r="R62" s="271"/>
      <c r="S62" s="271"/>
      <c r="T62" s="271"/>
      <c r="U62" s="271"/>
      <c r="V62" s="252"/>
    </row>
    <row r="63" spans="1:22" x14ac:dyDescent="0.2">
      <c r="A63" s="31"/>
      <c r="B63" s="56" t="s">
        <v>105</v>
      </c>
      <c r="C63" s="56"/>
      <c r="D63" s="56"/>
      <c r="E63" s="56"/>
      <c r="F63" s="60"/>
      <c r="G63" s="56"/>
      <c r="H63" s="56"/>
      <c r="I63" s="56"/>
      <c r="J63" s="56"/>
      <c r="K63" s="56"/>
      <c r="L63" s="58"/>
      <c r="M63" s="58"/>
      <c r="N63" s="58"/>
      <c r="O63" s="59">
        <f>SUM(O58:O61)</f>
        <v>0</v>
      </c>
      <c r="P63" s="226"/>
      <c r="Q63" s="220"/>
      <c r="R63" s="220"/>
      <c r="S63" s="220"/>
      <c r="T63" s="220"/>
      <c r="U63" s="220"/>
      <c r="V63" s="222">
        <f>SUM(V58:V61)</f>
        <v>0</v>
      </c>
    </row>
    <row r="64" spans="1:22" x14ac:dyDescent="0.2">
      <c r="A64" s="31"/>
      <c r="B64" s="23"/>
      <c r="C64" s="23"/>
      <c r="D64" s="23"/>
      <c r="E64" s="23"/>
      <c r="F64" s="23"/>
      <c r="G64" s="23"/>
      <c r="H64" s="23"/>
      <c r="I64" s="23"/>
      <c r="J64" s="23"/>
      <c r="L64" s="10"/>
      <c r="M64" s="10"/>
      <c r="N64" s="10"/>
      <c r="O64" s="21"/>
      <c r="P64" s="272"/>
      <c r="Q64" s="271"/>
      <c r="R64" s="271"/>
      <c r="S64" s="271"/>
      <c r="T64" s="271"/>
      <c r="U64" s="271"/>
      <c r="V64" s="252"/>
    </row>
    <row r="65" spans="1:22" x14ac:dyDescent="0.2">
      <c r="A65" s="31"/>
      <c r="B65" s="23" t="s">
        <v>16</v>
      </c>
      <c r="C65" s="23"/>
      <c r="D65" s="23"/>
      <c r="E65" s="23"/>
      <c r="F65" s="23"/>
      <c r="G65" s="23"/>
      <c r="H65" s="23"/>
      <c r="I65" s="23"/>
      <c r="J65" s="23"/>
      <c r="K65" s="23"/>
      <c r="L65" s="10"/>
      <c r="M65" s="10"/>
      <c r="N65" s="10"/>
      <c r="O65" s="21"/>
      <c r="P65" s="272"/>
      <c r="Q65" s="271"/>
      <c r="R65" s="271"/>
      <c r="S65" s="271"/>
      <c r="T65" s="271"/>
      <c r="U65" s="271"/>
      <c r="V65" s="252"/>
    </row>
    <row r="66" spans="1:22" x14ac:dyDescent="0.2">
      <c r="A66" s="31"/>
      <c r="B66" s="23">
        <v>1</v>
      </c>
      <c r="C66" s="67" t="s">
        <v>17</v>
      </c>
      <c r="D66" s="23"/>
      <c r="E66" s="23"/>
      <c r="F66" s="23"/>
      <c r="G66" s="23"/>
      <c r="H66" s="23"/>
      <c r="I66" s="23"/>
      <c r="J66" s="23"/>
      <c r="K66" s="23"/>
      <c r="L66" s="10"/>
      <c r="M66" s="10"/>
      <c r="N66" s="10"/>
      <c r="O66" s="71"/>
      <c r="P66" s="259"/>
      <c r="Q66" s="260"/>
      <c r="R66" s="260"/>
      <c r="S66" s="260"/>
      <c r="T66" s="260"/>
      <c r="U66" s="260"/>
      <c r="V66" s="261"/>
    </row>
    <row r="67" spans="1:22"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x14ac:dyDescent="0.2">
      <c r="A71" s="31">
        <v>734000</v>
      </c>
      <c r="B71" s="23">
        <v>2</v>
      </c>
      <c r="C71" s="23" t="s">
        <v>18</v>
      </c>
      <c r="D71" s="23"/>
      <c r="E71" s="23"/>
      <c r="F71" s="23"/>
      <c r="G71" s="23"/>
      <c r="H71" s="23"/>
      <c r="I71" s="23"/>
      <c r="J71" s="23"/>
      <c r="K71" s="23"/>
      <c r="L71" s="10"/>
      <c r="M71" s="10"/>
      <c r="N71" s="10"/>
      <c r="O71" s="45">
        <v>0</v>
      </c>
      <c r="P71" s="253"/>
      <c r="Q71" s="254"/>
      <c r="R71" s="254"/>
      <c r="S71" s="254"/>
      <c r="T71" s="254"/>
      <c r="U71" s="254"/>
      <c r="V71" s="255">
        <v>0</v>
      </c>
    </row>
    <row r="72" spans="1:22" x14ac:dyDescent="0.2">
      <c r="A72" s="31">
        <v>732000</v>
      </c>
      <c r="B72" s="23">
        <v>3</v>
      </c>
      <c r="C72" s="23" t="s">
        <v>29</v>
      </c>
      <c r="D72" s="23"/>
      <c r="E72" s="23"/>
      <c r="F72" s="23"/>
      <c r="G72" s="23"/>
      <c r="H72" s="23"/>
      <c r="I72" s="23"/>
      <c r="J72" s="23"/>
      <c r="K72" s="23"/>
      <c r="L72" s="10"/>
      <c r="M72" s="10"/>
      <c r="N72" s="10"/>
      <c r="O72" s="45">
        <v>0</v>
      </c>
      <c r="P72" s="253"/>
      <c r="Q72" s="254"/>
      <c r="R72" s="254"/>
      <c r="S72" s="254"/>
      <c r="T72" s="254"/>
      <c r="U72" s="254"/>
      <c r="V72" s="255">
        <v>0</v>
      </c>
    </row>
    <row r="73" spans="1:22" x14ac:dyDescent="0.2">
      <c r="A73" s="31">
        <v>719535</v>
      </c>
      <c r="B73" s="23">
        <v>4</v>
      </c>
      <c r="C73" s="23" t="s">
        <v>124</v>
      </c>
      <c r="D73" s="23"/>
      <c r="E73" s="23"/>
      <c r="F73" s="23"/>
      <c r="G73" s="23"/>
      <c r="H73" s="23"/>
      <c r="I73" s="23"/>
      <c r="J73" s="23"/>
      <c r="K73" s="23"/>
      <c r="L73" s="10"/>
      <c r="M73" s="10"/>
      <c r="N73" s="10"/>
      <c r="O73" s="45">
        <v>0</v>
      </c>
      <c r="P73" s="253"/>
      <c r="Q73" s="254"/>
      <c r="R73" s="254"/>
      <c r="S73" s="254"/>
      <c r="T73" s="254"/>
      <c r="U73" s="254"/>
      <c r="V73" s="255">
        <v>0</v>
      </c>
    </row>
    <row r="74" spans="1:22" x14ac:dyDescent="0.2">
      <c r="A74" s="31">
        <v>719540</v>
      </c>
      <c r="B74" s="23">
        <v>5</v>
      </c>
      <c r="C74" s="23" t="s">
        <v>153</v>
      </c>
      <c r="D74" s="23"/>
      <c r="E74" s="23"/>
      <c r="F74" s="23"/>
      <c r="G74" s="23"/>
      <c r="H74" s="23"/>
      <c r="I74" s="23"/>
      <c r="J74" s="23"/>
      <c r="K74" s="23"/>
      <c r="L74" s="10"/>
      <c r="M74" s="10"/>
      <c r="N74" s="10"/>
      <c r="O74" s="45">
        <v>0</v>
      </c>
      <c r="P74" s="253"/>
      <c r="Q74" s="254"/>
      <c r="R74" s="254"/>
      <c r="S74" s="254"/>
      <c r="T74" s="254"/>
      <c r="U74" s="254"/>
      <c r="V74" s="255">
        <v>0</v>
      </c>
    </row>
    <row r="75" spans="1:22" x14ac:dyDescent="0.2">
      <c r="A75" s="31">
        <v>719545</v>
      </c>
      <c r="B75" s="23">
        <v>6</v>
      </c>
      <c r="C75" s="23" t="s">
        <v>154</v>
      </c>
      <c r="D75" s="23"/>
      <c r="E75" s="23"/>
      <c r="F75" s="23"/>
      <c r="G75" s="23"/>
      <c r="H75" s="23"/>
      <c r="I75" s="23"/>
      <c r="J75" s="23"/>
      <c r="K75" s="23"/>
      <c r="L75" s="10"/>
      <c r="M75" s="10"/>
      <c r="N75" s="10"/>
      <c r="O75" s="45">
        <v>0</v>
      </c>
      <c r="P75" s="253"/>
      <c r="Q75" s="254"/>
      <c r="R75" s="254"/>
      <c r="S75" s="254"/>
      <c r="T75" s="254"/>
      <c r="U75" s="254"/>
      <c r="V75" s="255">
        <v>0</v>
      </c>
    </row>
    <row r="76" spans="1:22" x14ac:dyDescent="0.2">
      <c r="A76" s="31">
        <v>765900</v>
      </c>
      <c r="B76" s="23">
        <v>7</v>
      </c>
      <c r="C76" s="23" t="s">
        <v>51</v>
      </c>
      <c r="D76" s="23"/>
      <c r="E76" s="23"/>
      <c r="F76" s="23"/>
      <c r="G76" s="23"/>
      <c r="H76" s="23"/>
      <c r="I76" s="23"/>
      <c r="J76" s="23"/>
      <c r="K76" s="23"/>
      <c r="L76" s="10"/>
      <c r="M76" s="10"/>
      <c r="N76" s="10"/>
      <c r="O76" s="45">
        <v>0</v>
      </c>
      <c r="P76" s="253"/>
      <c r="Q76" s="254"/>
      <c r="R76" s="254"/>
      <c r="S76" s="254"/>
      <c r="T76" s="254"/>
      <c r="U76" s="254"/>
      <c r="V76" s="255">
        <v>0</v>
      </c>
    </row>
    <row r="77" spans="1:22" x14ac:dyDescent="0.2">
      <c r="A77" s="31" t="s">
        <v>213</v>
      </c>
      <c r="B77" s="23">
        <v>8</v>
      </c>
      <c r="C77" s="23" t="s">
        <v>123</v>
      </c>
      <c r="D77" s="23"/>
      <c r="E77" s="23"/>
      <c r="F77" s="23"/>
      <c r="G77" s="23"/>
      <c r="H77" s="23"/>
      <c r="I77" s="23"/>
      <c r="J77" s="23"/>
      <c r="K77" s="23"/>
      <c r="L77" s="10"/>
      <c r="M77" s="10"/>
      <c r="N77" s="10"/>
      <c r="O77" s="45">
        <v>0</v>
      </c>
      <c r="P77" s="253"/>
      <c r="Q77" s="254"/>
      <c r="R77" s="254"/>
      <c r="S77" s="254"/>
      <c r="T77" s="254"/>
      <c r="U77" s="254"/>
      <c r="V77" s="255">
        <v>0</v>
      </c>
    </row>
    <row r="78" spans="1:22" x14ac:dyDescent="0.2">
      <c r="A78" s="31"/>
      <c r="B78" s="23"/>
      <c r="C78" s="23"/>
      <c r="D78" s="23"/>
      <c r="E78" s="23"/>
      <c r="F78" s="23"/>
      <c r="G78" s="23"/>
      <c r="H78" s="23"/>
      <c r="I78" s="23"/>
      <c r="J78" s="23"/>
      <c r="K78" s="23"/>
      <c r="L78" s="10"/>
      <c r="M78" s="10"/>
      <c r="N78" s="10"/>
      <c r="O78" s="21"/>
      <c r="P78" s="272"/>
      <c r="Q78" s="271"/>
      <c r="R78" s="271"/>
      <c r="S78" s="271"/>
      <c r="T78" s="271"/>
      <c r="U78" s="271"/>
      <c r="V78" s="252"/>
    </row>
    <row r="79" spans="1:22" x14ac:dyDescent="0.2">
      <c r="A79" s="31"/>
      <c r="B79" s="56" t="s">
        <v>11</v>
      </c>
      <c r="C79" s="56"/>
      <c r="D79" s="56"/>
      <c r="E79" s="56"/>
      <c r="F79" s="56"/>
      <c r="G79" s="56"/>
      <c r="H79" s="56"/>
      <c r="I79" s="56"/>
      <c r="J79" s="56"/>
      <c r="K79" s="56"/>
      <c r="L79" s="58"/>
      <c r="M79" s="58"/>
      <c r="N79" s="58"/>
      <c r="O79" s="59">
        <f>SUM(O70:O77)</f>
        <v>0</v>
      </c>
      <c r="P79" s="226"/>
      <c r="Q79" s="220"/>
      <c r="R79" s="220"/>
      <c r="S79" s="220"/>
      <c r="T79" s="220"/>
      <c r="U79" s="220"/>
      <c r="V79" s="222">
        <f>SUM(V70:V77)</f>
        <v>0</v>
      </c>
    </row>
    <row r="80" spans="1:22" x14ac:dyDescent="0.2">
      <c r="A80" s="31"/>
      <c r="B80" s="23"/>
      <c r="C80" s="23"/>
      <c r="D80" s="23"/>
      <c r="E80" s="23"/>
      <c r="F80" s="23"/>
      <c r="G80" s="23"/>
      <c r="H80" s="23"/>
      <c r="I80" s="23"/>
      <c r="J80" s="23"/>
      <c r="K80" s="23"/>
      <c r="L80" s="10"/>
      <c r="M80" s="10"/>
      <c r="N80" s="10"/>
      <c r="O80" s="21"/>
      <c r="P80" s="272"/>
      <c r="Q80" s="271"/>
      <c r="R80" s="271"/>
      <c r="S80" s="271"/>
      <c r="T80" s="271"/>
      <c r="U80" s="271"/>
      <c r="V80" s="267"/>
    </row>
    <row r="81" spans="1:22" x14ac:dyDescent="0.2">
      <c r="A81" s="31"/>
      <c r="B81" s="56" t="s">
        <v>12</v>
      </c>
      <c r="C81" s="56"/>
      <c r="D81" s="56"/>
      <c r="E81" s="56"/>
      <c r="F81" s="56"/>
      <c r="G81" s="56"/>
      <c r="H81" s="56"/>
      <c r="I81" s="56"/>
      <c r="J81" s="56"/>
      <c r="K81" s="56"/>
      <c r="L81" s="58"/>
      <c r="M81" s="58"/>
      <c r="N81" s="58"/>
      <c r="O81" s="59">
        <f>SUM(O40+O49+O55+O63+O79)</f>
        <v>0</v>
      </c>
      <c r="P81" s="226"/>
      <c r="Q81" s="220"/>
      <c r="R81" s="220"/>
      <c r="S81" s="220"/>
      <c r="T81" s="220"/>
      <c r="U81" s="220"/>
      <c r="V81" s="222">
        <f>SUM(V40+V49+V55+V63+V79)</f>
        <v>0</v>
      </c>
    </row>
    <row r="82" spans="1:22" x14ac:dyDescent="0.2">
      <c r="A82" s="31"/>
      <c r="B82" s="23"/>
      <c r="C82" s="23"/>
      <c r="D82" s="23"/>
      <c r="E82" s="23"/>
      <c r="F82" s="23"/>
      <c r="G82" s="23"/>
      <c r="H82" s="23"/>
      <c r="I82" s="23"/>
      <c r="O82" s="21"/>
      <c r="P82" s="272"/>
      <c r="Q82" s="271"/>
      <c r="R82" s="271"/>
      <c r="S82" s="271"/>
      <c r="T82" s="271"/>
      <c r="U82" s="271"/>
      <c r="V82" s="267"/>
    </row>
    <row r="83" spans="1:22"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x14ac:dyDescent="0.2">
      <c r="A84" s="9"/>
      <c r="B84" s="23"/>
      <c r="C84" s="23"/>
      <c r="D84" s="23"/>
      <c r="E84" s="23"/>
      <c r="F84" s="23"/>
      <c r="G84" s="23"/>
      <c r="L84" s="10"/>
      <c r="M84" s="10"/>
      <c r="N84" s="10"/>
      <c r="O84" s="33"/>
      <c r="P84" s="235"/>
      <c r="Q84" s="236"/>
      <c r="R84" s="236"/>
      <c r="S84" s="236"/>
      <c r="T84" s="236"/>
      <c r="U84" s="236"/>
      <c r="V84" s="237"/>
    </row>
    <row r="85" spans="1:22" ht="15.75" thickBot="1" x14ac:dyDescent="0.25">
      <c r="A85" s="9"/>
      <c r="B85" s="56" t="s">
        <v>4</v>
      </c>
      <c r="C85" s="56"/>
      <c r="D85" s="56"/>
      <c r="E85" s="56"/>
      <c r="F85" s="56"/>
      <c r="G85" s="56"/>
      <c r="H85" s="57"/>
      <c r="I85" s="57"/>
      <c r="J85" s="57"/>
      <c r="K85" s="57"/>
      <c r="L85" s="58"/>
      <c r="M85" s="58"/>
      <c r="N85" s="58"/>
      <c r="O85" s="59">
        <f>SUM(O81+O83)</f>
        <v>0</v>
      </c>
      <c r="P85" s="268"/>
      <c r="Q85" s="269"/>
      <c r="R85" s="269"/>
      <c r="S85" s="269"/>
      <c r="T85" s="269"/>
      <c r="U85" s="269"/>
      <c r="V85" s="270">
        <f>SUM(V81+V83)</f>
        <v>0</v>
      </c>
    </row>
    <row r="86" spans="1:22" ht="15.75" thickBot="1" x14ac:dyDescent="0.25">
      <c r="A86" s="9"/>
    </row>
    <row r="87" spans="1:22" ht="15.75" thickBot="1" x14ac:dyDescent="0.25">
      <c r="B87" s="343" t="s">
        <v>48</v>
      </c>
      <c r="C87" s="344"/>
      <c r="D87" s="344"/>
      <c r="E87" s="344"/>
      <c r="F87" s="344"/>
      <c r="G87" s="344"/>
      <c r="H87" s="344"/>
      <c r="I87" s="344"/>
      <c r="J87" s="344"/>
      <c r="K87" s="344"/>
      <c r="L87" s="344"/>
      <c r="M87" s="344"/>
      <c r="N87" s="345"/>
      <c r="O87" s="326">
        <f>O85+V85</f>
        <v>0</v>
      </c>
      <c r="P87" s="327"/>
      <c r="Q87" s="327"/>
      <c r="R87" s="327"/>
      <c r="S87" s="327"/>
      <c r="T87" s="327"/>
      <c r="U87" s="327"/>
      <c r="V87" s="328"/>
    </row>
    <row r="88" spans="1:22" x14ac:dyDescent="0.2">
      <c r="A88" s="14"/>
      <c r="L88" s="10"/>
      <c r="M88" s="10"/>
      <c r="N88" s="10"/>
      <c r="O88" s="10"/>
      <c r="P88" s="10"/>
      <c r="Q88" s="10"/>
      <c r="R88" s="10"/>
      <c r="S88" s="10"/>
      <c r="T88" s="10"/>
      <c r="U88" s="10"/>
      <c r="V88" s="10"/>
    </row>
    <row r="89" spans="1:22" x14ac:dyDescent="0.2">
      <c r="A89" s="14"/>
      <c r="B89" s="325" t="s">
        <v>50</v>
      </c>
      <c r="C89" s="325"/>
      <c r="D89" s="325"/>
      <c r="E89" s="325"/>
      <c r="F89" s="325"/>
      <c r="G89" s="325"/>
      <c r="H89" s="325"/>
      <c r="I89" s="325"/>
      <c r="J89" s="325"/>
      <c r="K89" s="325"/>
      <c r="L89" s="325"/>
      <c r="M89" s="325"/>
      <c r="N89" s="325"/>
      <c r="O89" s="325"/>
      <c r="P89" s="325"/>
      <c r="Q89" s="325"/>
      <c r="R89" s="325"/>
      <c r="S89" s="325"/>
      <c r="T89" s="325"/>
      <c r="U89" s="325"/>
      <c r="V89" s="325"/>
    </row>
    <row r="90" spans="1:22" x14ac:dyDescent="0.2">
      <c r="A90" s="14"/>
      <c r="B90" s="325"/>
      <c r="C90" s="325"/>
      <c r="D90" s="325"/>
      <c r="E90" s="325"/>
      <c r="F90" s="325"/>
      <c r="G90" s="325"/>
      <c r="H90" s="325"/>
      <c r="I90" s="325"/>
      <c r="J90" s="325"/>
      <c r="K90" s="325"/>
      <c r="L90" s="325"/>
      <c r="M90" s="325"/>
      <c r="N90" s="325"/>
      <c r="O90" s="325"/>
      <c r="P90" s="325"/>
      <c r="Q90" s="325"/>
      <c r="R90" s="325"/>
      <c r="S90" s="325"/>
      <c r="T90" s="325"/>
      <c r="U90" s="325"/>
      <c r="V90" s="325"/>
    </row>
    <row r="91" spans="1:22" x14ac:dyDescent="0.2">
      <c r="A91" s="14"/>
      <c r="B91" s="325"/>
      <c r="C91" s="325"/>
      <c r="D91" s="325"/>
      <c r="E91" s="325"/>
      <c r="F91" s="325"/>
      <c r="G91" s="325"/>
      <c r="H91" s="325"/>
      <c r="I91" s="325"/>
      <c r="J91" s="325"/>
      <c r="K91" s="325"/>
      <c r="L91" s="325"/>
      <c r="M91" s="325"/>
      <c r="N91" s="325"/>
      <c r="O91" s="325"/>
      <c r="P91" s="325"/>
      <c r="Q91" s="325"/>
      <c r="R91" s="325"/>
      <c r="S91" s="325"/>
      <c r="T91" s="325"/>
      <c r="U91" s="325"/>
      <c r="V91" s="325"/>
    </row>
    <row r="92" spans="1:22" x14ac:dyDescent="0.2">
      <c r="A92" s="14"/>
      <c r="B92" s="325"/>
      <c r="C92" s="325"/>
      <c r="D92" s="325"/>
      <c r="E92" s="325"/>
      <c r="F92" s="325"/>
      <c r="G92" s="325"/>
      <c r="H92" s="325"/>
      <c r="I92" s="325"/>
      <c r="J92" s="325"/>
      <c r="K92" s="325"/>
      <c r="L92" s="325"/>
      <c r="M92" s="325"/>
      <c r="N92" s="325"/>
      <c r="O92" s="325"/>
      <c r="P92" s="325"/>
      <c r="Q92" s="325"/>
      <c r="R92" s="325"/>
      <c r="S92" s="325"/>
      <c r="T92" s="325"/>
      <c r="U92" s="325"/>
      <c r="V92" s="325"/>
    </row>
    <row r="93" spans="1:22" x14ac:dyDescent="0.2">
      <c r="A93" s="14"/>
      <c r="B93" s="325"/>
      <c r="C93" s="325"/>
      <c r="D93" s="325"/>
      <c r="E93" s="325"/>
      <c r="F93" s="325"/>
      <c r="G93" s="325"/>
      <c r="H93" s="325"/>
      <c r="I93" s="325"/>
      <c r="J93" s="325"/>
      <c r="K93" s="325"/>
      <c r="L93" s="325"/>
      <c r="M93" s="325"/>
      <c r="N93" s="325"/>
      <c r="O93" s="325"/>
      <c r="P93" s="325"/>
      <c r="Q93" s="325"/>
      <c r="R93" s="325"/>
      <c r="S93" s="325"/>
      <c r="T93" s="325"/>
      <c r="U93" s="325"/>
      <c r="V93" s="325"/>
    </row>
    <row r="94" spans="1:22" x14ac:dyDescent="0.2">
      <c r="A94" s="14"/>
      <c r="B94" s="325"/>
      <c r="C94" s="325"/>
      <c r="D94" s="325"/>
      <c r="E94" s="325"/>
      <c r="F94" s="325"/>
      <c r="G94" s="325"/>
      <c r="H94" s="325"/>
      <c r="I94" s="325"/>
      <c r="J94" s="325"/>
      <c r="K94" s="325"/>
      <c r="L94" s="325"/>
      <c r="M94" s="325"/>
      <c r="N94" s="325"/>
      <c r="O94" s="325"/>
      <c r="P94" s="325"/>
      <c r="Q94" s="325"/>
      <c r="R94" s="325"/>
      <c r="S94" s="325"/>
      <c r="T94" s="325"/>
      <c r="U94" s="325"/>
      <c r="V94" s="325"/>
    </row>
    <row r="95" spans="1:22" x14ac:dyDescent="0.2">
      <c r="A95" s="14"/>
      <c r="B95" s="325"/>
      <c r="C95" s="325"/>
      <c r="D95" s="325"/>
      <c r="E95" s="325"/>
      <c r="F95" s="325"/>
      <c r="G95" s="325"/>
      <c r="H95" s="325"/>
      <c r="I95" s="325"/>
      <c r="J95" s="325"/>
      <c r="K95" s="325"/>
      <c r="L95" s="325"/>
      <c r="M95" s="325"/>
      <c r="N95" s="325"/>
      <c r="O95" s="325"/>
      <c r="P95" s="325"/>
      <c r="Q95" s="325"/>
      <c r="R95" s="325"/>
      <c r="S95" s="325"/>
      <c r="T95" s="325"/>
      <c r="U95" s="325"/>
      <c r="V95" s="325"/>
    </row>
    <row r="96" spans="1:22" x14ac:dyDescent="0.2">
      <c r="A96" s="14"/>
      <c r="B96" s="325"/>
      <c r="C96" s="325"/>
      <c r="D96" s="325"/>
      <c r="E96" s="325"/>
      <c r="F96" s="325"/>
      <c r="G96" s="325"/>
      <c r="H96" s="325"/>
      <c r="I96" s="325"/>
      <c r="J96" s="325"/>
      <c r="K96" s="325"/>
      <c r="L96" s="325"/>
      <c r="M96" s="325"/>
      <c r="N96" s="325"/>
      <c r="O96" s="325"/>
      <c r="P96" s="325"/>
      <c r="Q96" s="325"/>
      <c r="R96" s="325"/>
      <c r="S96" s="325"/>
      <c r="T96" s="325"/>
      <c r="U96" s="325"/>
      <c r="V96" s="325"/>
    </row>
    <row r="97" spans="1:22" x14ac:dyDescent="0.2">
      <c r="A97" s="14"/>
      <c r="B97" s="325"/>
      <c r="C97" s="325"/>
      <c r="D97" s="325"/>
      <c r="E97" s="325"/>
      <c r="F97" s="325"/>
      <c r="G97" s="325"/>
      <c r="H97" s="325"/>
      <c r="I97" s="325"/>
      <c r="J97" s="325"/>
      <c r="K97" s="325"/>
      <c r="L97" s="325"/>
      <c r="M97" s="325"/>
      <c r="N97" s="325"/>
      <c r="O97" s="325"/>
      <c r="P97" s="325"/>
      <c r="Q97" s="325"/>
      <c r="R97" s="325"/>
      <c r="S97" s="325"/>
      <c r="T97" s="325"/>
      <c r="U97" s="325"/>
      <c r="V97" s="325"/>
    </row>
    <row r="98" spans="1:22" x14ac:dyDescent="0.2">
      <c r="A98" s="14"/>
      <c r="F98" s="10"/>
      <c r="L98" s="10"/>
      <c r="M98" s="10"/>
      <c r="N98" s="10"/>
      <c r="O98" s="10"/>
      <c r="P98" s="10"/>
      <c r="Q98" s="10"/>
      <c r="R98" s="10"/>
      <c r="S98" s="10"/>
      <c r="T98" s="10"/>
      <c r="U98" s="10"/>
      <c r="V98" s="10"/>
    </row>
    <row r="99" spans="1:22" x14ac:dyDescent="0.2">
      <c r="A99" s="14"/>
      <c r="L99" s="10"/>
      <c r="M99" s="10"/>
      <c r="N99" s="10"/>
      <c r="V99" s="10"/>
    </row>
    <row r="100" spans="1:22" x14ac:dyDescent="0.2">
      <c r="A100" s="14"/>
      <c r="L100" s="10"/>
      <c r="M100" s="10"/>
      <c r="N100" s="10"/>
      <c r="V100" s="10"/>
    </row>
    <row r="101" spans="1:22" x14ac:dyDescent="0.2">
      <c r="A101" s="14"/>
      <c r="L101" s="10"/>
      <c r="M101" s="10"/>
      <c r="N101" s="10"/>
      <c r="O101" s="10"/>
      <c r="P101" s="10"/>
      <c r="Q101" s="10"/>
      <c r="R101" s="10"/>
      <c r="S101" s="10"/>
      <c r="T101" s="10"/>
      <c r="U101" s="10"/>
      <c r="V101" s="10"/>
    </row>
    <row r="102" spans="1:22" x14ac:dyDescent="0.2">
      <c r="A102" s="14"/>
      <c r="L102" s="10"/>
      <c r="M102" s="10"/>
      <c r="N102" s="10"/>
      <c r="O102" s="10"/>
      <c r="P102" s="10"/>
      <c r="Q102" s="10"/>
      <c r="R102" s="10"/>
      <c r="S102" s="10"/>
      <c r="T102" s="10"/>
      <c r="U102" s="10"/>
      <c r="V102" s="10"/>
    </row>
    <row r="103" spans="1:22" x14ac:dyDescent="0.2">
      <c r="A103" s="14"/>
      <c r="L103" s="10"/>
      <c r="M103" s="10"/>
      <c r="N103" s="10"/>
      <c r="O103" s="10"/>
      <c r="P103" s="10"/>
      <c r="Q103" s="10"/>
      <c r="R103" s="10"/>
      <c r="S103" s="10"/>
      <c r="T103" s="10"/>
      <c r="U103" s="10"/>
      <c r="V103" s="10"/>
    </row>
    <row r="104" spans="1:22" x14ac:dyDescent="0.2">
      <c r="A104" s="14"/>
      <c r="L104" s="10"/>
      <c r="M104" s="10"/>
      <c r="N104" s="10"/>
      <c r="O104" s="10"/>
      <c r="P104" s="10"/>
      <c r="Q104" s="10"/>
      <c r="R104" s="10"/>
      <c r="S104" s="10"/>
      <c r="T104" s="10"/>
      <c r="U104" s="10"/>
      <c r="V104" s="10"/>
    </row>
    <row r="105" spans="1:22" x14ac:dyDescent="0.2">
      <c r="A105" s="14"/>
      <c r="L105" s="10"/>
      <c r="M105" s="10"/>
      <c r="N105" s="10"/>
      <c r="O105" s="10"/>
      <c r="P105" s="10"/>
      <c r="Q105" s="10"/>
      <c r="R105" s="10"/>
      <c r="S105" s="10"/>
      <c r="T105" s="10"/>
      <c r="U105" s="10"/>
    </row>
    <row r="106" spans="1:22" x14ac:dyDescent="0.2">
      <c r="A106" s="14"/>
      <c r="L106" s="10"/>
      <c r="M106" s="10"/>
      <c r="N106" s="10"/>
      <c r="O106" s="10"/>
      <c r="P106" s="10"/>
      <c r="Q106" s="10"/>
      <c r="R106" s="10"/>
      <c r="S106" s="10"/>
      <c r="T106" s="10"/>
      <c r="U106" s="10"/>
      <c r="V106" s="10"/>
    </row>
    <row r="107" spans="1:22" x14ac:dyDescent="0.2">
      <c r="A107" s="14"/>
      <c r="L107" s="10"/>
      <c r="M107" s="10"/>
      <c r="N107" s="10"/>
      <c r="O107" s="10"/>
      <c r="P107" s="10"/>
      <c r="Q107" s="10"/>
      <c r="R107" s="10"/>
      <c r="S107" s="10"/>
      <c r="T107" s="10"/>
      <c r="U107" s="10"/>
    </row>
    <row r="108" spans="1:22" x14ac:dyDescent="0.2">
      <c r="A108" s="14"/>
      <c r="L108" s="10"/>
      <c r="M108" s="10"/>
      <c r="N108" s="10"/>
      <c r="O108" s="10"/>
      <c r="P108" s="10"/>
      <c r="Q108" s="10"/>
      <c r="R108" s="10"/>
      <c r="S108" s="10"/>
      <c r="T108" s="10"/>
      <c r="U108" s="10"/>
      <c r="V108" s="10"/>
    </row>
    <row r="109" spans="1:22" x14ac:dyDescent="0.2">
      <c r="A109" s="14"/>
      <c r="K109" s="10"/>
      <c r="L109" s="10"/>
      <c r="M109" s="10"/>
      <c r="N109" s="10"/>
    </row>
    <row r="110" spans="1:22" x14ac:dyDescent="0.2">
      <c r="A110" s="14"/>
      <c r="L110" s="10"/>
      <c r="M110" s="10"/>
      <c r="N110" s="10"/>
      <c r="O110" s="10"/>
      <c r="P110" s="10"/>
      <c r="Q110" s="10"/>
      <c r="R110" s="10"/>
      <c r="S110" s="10"/>
      <c r="T110" s="10"/>
      <c r="U110" s="10"/>
      <c r="V110" s="10"/>
    </row>
    <row r="111" spans="1:22" x14ac:dyDescent="0.2">
      <c r="A111" s="14"/>
      <c r="L111" s="10"/>
      <c r="M111" s="10"/>
      <c r="N111" s="10"/>
    </row>
    <row r="112" spans="1:22" x14ac:dyDescent="0.2">
      <c r="A112" s="14"/>
      <c r="J112" s="10"/>
      <c r="L112" s="10"/>
      <c r="M112" s="10"/>
      <c r="N112" s="10"/>
      <c r="O112" s="10"/>
      <c r="P112" s="10"/>
      <c r="Q112" s="10"/>
      <c r="R112" s="10"/>
      <c r="S112" s="10"/>
      <c r="T112" s="10"/>
      <c r="U112" s="10"/>
    </row>
    <row r="113" spans="12:21" x14ac:dyDescent="0.2">
      <c r="L113" s="10"/>
      <c r="M113" s="10"/>
      <c r="N113" s="10"/>
    </row>
    <row r="114" spans="12:21" x14ac:dyDescent="0.2">
      <c r="L114" s="10"/>
      <c r="M114" s="10"/>
      <c r="N114" s="10"/>
      <c r="O114" s="10"/>
      <c r="P114" s="10"/>
      <c r="Q114" s="10"/>
      <c r="R114" s="10"/>
      <c r="S114" s="10"/>
      <c r="T114" s="10"/>
      <c r="U114" s="10"/>
    </row>
  </sheetData>
  <sheetProtection algorithmName="SHA-512" hashValue="zeLFxvKfQDWR/5HN3xxlyP7drhV6+WrcjPDb0aLEaMqrzHkLclK4mID5RxG0OaYtsRftcewyQpusWo05jpRyYw==" saltValue="Sc+X/i+QICB7cb+8CZiojA==" spinCount="100000" sheet="1" formatColumns="0"/>
  <mergeCells count="10">
    <mergeCell ref="B89:V97"/>
    <mergeCell ref="O87:V87"/>
    <mergeCell ref="A2:H2"/>
    <mergeCell ref="J1:L1"/>
    <mergeCell ref="N1:O1"/>
    <mergeCell ref="P4:V4"/>
    <mergeCell ref="H4:O4"/>
    <mergeCell ref="B87:N87"/>
    <mergeCell ref="P1:Q1"/>
    <mergeCell ref="R1:V1"/>
  </mergeCells>
  <phoneticPr fontId="2" type="noConversion"/>
  <dataValidations disablePrompts="1" count="1">
    <dataValidation type="whole" operator="greaterThan" allowBlank="1" showInputMessage="1" showErrorMessage="1" sqref="O43:O47" xr:uid="{FCD0384E-E188-4E25-A92E-CE0D29370663}">
      <formula1>4999</formula1>
    </dataValidation>
  </dataValidations>
  <printOptions gridLines="1"/>
  <pageMargins left="0.39" right="0.21" top="0.52" bottom="0.89583333333333304" header="0.34" footer="0.52"/>
  <pageSetup scale="34" orientation="portrait" horizontalDpi="4294967292" verticalDpi="4294967292" r:id="rId1"/>
  <headerFooter>
    <oddHeader>&amp;C&amp;"Tahoma,Regular"&amp;12Appalachian State University Office of Sponsored Programs</oddHeader>
    <oddFooter>&amp;CPage &amp;P&amp;Rversion 07/2023</oddFooter>
  </headerFooter>
  <ignoredErrors>
    <ignoredError sqref="C12:C13 C9:C11" unlockedFormula="1" emptyCellReference="1"/>
    <ignoredError sqref="V37 M37:O37" emptyCellReference="1"/>
    <ignoredError sqref="C8 I18:I22 I10:I13 C18:C22 I8:I9 K8:K9 B3 K10:K1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111"/>
  <sheetViews>
    <sheetView view="pageLayout" zoomScale="70" zoomScaleNormal="70" zoomScaleSheetLayoutView="90" zoomScalePageLayoutView="70" workbookViewId="0">
      <selection activeCell="H8" sqref="H8"/>
    </sheetView>
  </sheetViews>
  <sheetFormatPr defaultColWidth="15.28515625" defaultRowHeight="15" x14ac:dyDescent="0.2"/>
  <cols>
    <col min="1" max="1" width="14.85546875" style="15" customWidth="1"/>
    <col min="2" max="4" width="15.28515625" style="3"/>
    <col min="5" max="5" width="11" style="3" customWidth="1"/>
    <col min="6" max="6" width="10.7109375" style="3" customWidth="1"/>
    <col min="7" max="7" width="9.28515625" style="3" customWidth="1"/>
    <col min="8" max="8" width="15.28515625" style="3"/>
    <col min="9" max="9" width="5.42578125" style="3" customWidth="1"/>
    <col min="10" max="10" width="11.42578125" style="3" customWidth="1"/>
    <col min="11" max="11" width="5.7109375" style="3" customWidth="1"/>
    <col min="12" max="12" width="15.28515625" style="3"/>
    <col min="13" max="13" width="16" style="3" customWidth="1"/>
    <col min="14" max="14" width="16.28515625" style="3" customWidth="1"/>
    <col min="15" max="16" width="16.42578125" style="3" customWidth="1"/>
    <col min="17" max="17" width="6.7109375" style="3" bestFit="1" customWidth="1"/>
    <col min="18" max="18" width="16.42578125" style="3" customWidth="1"/>
    <col min="19" max="19" width="4.85546875" style="3" bestFit="1" customWidth="1"/>
    <col min="20" max="21" width="16.42578125" style="3" customWidth="1"/>
    <col min="22" max="22" width="18.42578125" style="2" customWidth="1"/>
    <col min="23" max="16384" width="15.28515625" style="3"/>
  </cols>
  <sheetData>
    <row r="1" spans="1:22" s="2" customFormat="1" ht="19.5" x14ac:dyDescent="0.2">
      <c r="A1" s="62" t="s">
        <v>7</v>
      </c>
      <c r="B1" s="57"/>
      <c r="C1" s="57"/>
      <c r="D1" s="57"/>
      <c r="E1" s="57"/>
      <c r="F1" s="57"/>
      <c r="G1" s="57"/>
      <c r="H1" s="57"/>
      <c r="I1" s="57"/>
      <c r="J1" s="331" t="s">
        <v>164</v>
      </c>
      <c r="K1" s="332"/>
      <c r="L1" s="332"/>
      <c r="M1" s="313"/>
      <c r="N1" s="333" t="s">
        <v>165</v>
      </c>
      <c r="O1" s="334"/>
      <c r="P1" s="358"/>
      <c r="Q1" s="359"/>
      <c r="R1" s="348"/>
      <c r="S1" s="349"/>
      <c r="T1" s="349"/>
      <c r="U1" s="349"/>
      <c r="V1" s="350"/>
    </row>
    <row r="2" spans="1:22" s="2" customFormat="1" x14ac:dyDescent="0.2">
      <c r="A2" s="329" t="s">
        <v>204</v>
      </c>
      <c r="B2" s="330"/>
      <c r="C2" s="330"/>
      <c r="D2" s="330"/>
      <c r="E2" s="330"/>
      <c r="F2" s="330"/>
      <c r="G2" s="330"/>
      <c r="H2" s="330"/>
      <c r="I2" s="57"/>
      <c r="J2" s="83" t="s">
        <v>9</v>
      </c>
      <c r="K2" s="84"/>
      <c r="L2" s="85"/>
      <c r="M2" s="58"/>
      <c r="N2" s="58"/>
      <c r="O2" s="57"/>
      <c r="P2" s="57"/>
      <c r="Q2" s="57"/>
      <c r="R2" s="57"/>
      <c r="S2" s="57"/>
      <c r="T2" s="57"/>
      <c r="U2" s="57"/>
      <c r="V2" s="57"/>
    </row>
    <row r="3" spans="1:22" s="2" customFormat="1" ht="15.75" thickBot="1" x14ac:dyDescent="0.25">
      <c r="A3" s="14" t="s">
        <v>43</v>
      </c>
      <c r="B3" s="50" t="str">
        <f>'MTDC FY 23-24'!B3</f>
        <v>Insert name</v>
      </c>
      <c r="C3" s="50"/>
      <c r="D3" s="50"/>
      <c r="E3" s="48"/>
      <c r="F3" s="50"/>
      <c r="G3" s="50"/>
      <c r="H3" s="50"/>
      <c r="I3" s="46"/>
      <c r="J3" s="46"/>
      <c r="K3" s="46"/>
      <c r="L3" s="46"/>
      <c r="M3" s="46"/>
      <c r="N3" s="50"/>
      <c r="O3" s="50"/>
      <c r="P3" s="50"/>
      <c r="Q3" s="50"/>
      <c r="R3" s="50"/>
      <c r="S3" s="50"/>
      <c r="T3" s="50"/>
      <c r="U3" s="50"/>
      <c r="V3" s="50"/>
    </row>
    <row r="4" spans="1:22" s="2" customFormat="1" ht="15.75" thickBot="1" x14ac:dyDescent="0.25">
      <c r="A4" s="4"/>
      <c r="B4" s="25"/>
      <c r="C4" s="25"/>
      <c r="D4" s="25"/>
      <c r="E4" s="25"/>
      <c r="F4" s="5"/>
      <c r="G4" s="5"/>
      <c r="H4" s="338" t="s">
        <v>212</v>
      </c>
      <c r="I4" s="339"/>
      <c r="J4" s="339"/>
      <c r="K4" s="339"/>
      <c r="L4" s="339"/>
      <c r="M4" s="339"/>
      <c r="N4" s="339"/>
      <c r="O4" s="354"/>
      <c r="P4" s="351" t="s">
        <v>207</v>
      </c>
      <c r="Q4" s="352"/>
      <c r="R4" s="352"/>
      <c r="S4" s="352"/>
      <c r="T4" s="352"/>
      <c r="U4" s="352"/>
      <c r="V4" s="353"/>
    </row>
    <row r="5" spans="1:22" s="2" customFormat="1" x14ac:dyDescent="0.2">
      <c r="A5" s="6"/>
      <c r="B5" s="23"/>
      <c r="C5" s="23"/>
      <c r="D5" s="23"/>
      <c r="E5" s="23"/>
      <c r="F5" s="23"/>
      <c r="G5" s="23"/>
      <c r="H5" s="27" t="s">
        <v>42</v>
      </c>
      <c r="I5" s="41" t="s">
        <v>36</v>
      </c>
      <c r="J5" s="27" t="s">
        <v>31</v>
      </c>
      <c r="K5" s="27" t="s">
        <v>36</v>
      </c>
      <c r="L5" s="30" t="s">
        <v>34</v>
      </c>
      <c r="M5" s="8" t="s">
        <v>35</v>
      </c>
      <c r="N5" s="8" t="s">
        <v>40</v>
      </c>
      <c r="O5" s="7" t="s">
        <v>41</v>
      </c>
      <c r="P5" s="209" t="s">
        <v>42</v>
      </c>
      <c r="Q5" s="210" t="s">
        <v>36</v>
      </c>
      <c r="R5" s="211" t="s">
        <v>31</v>
      </c>
      <c r="S5" s="210" t="s">
        <v>36</v>
      </c>
      <c r="T5" s="210" t="s">
        <v>157</v>
      </c>
      <c r="U5" s="212" t="s">
        <v>40</v>
      </c>
      <c r="V5" s="213" t="s">
        <v>32</v>
      </c>
    </row>
    <row r="6" spans="1:22" s="2" customFormat="1" x14ac:dyDescent="0.2">
      <c r="A6" s="9"/>
      <c r="B6" s="23"/>
      <c r="C6" s="23"/>
      <c r="D6" s="23"/>
      <c r="E6" s="23"/>
      <c r="F6" s="23"/>
      <c r="G6" s="23"/>
      <c r="H6" s="27" t="s">
        <v>37</v>
      </c>
      <c r="I6" s="27"/>
      <c r="J6" s="27" t="s">
        <v>37</v>
      </c>
      <c r="K6" s="27"/>
      <c r="L6" s="30"/>
      <c r="M6" s="8" t="s">
        <v>33</v>
      </c>
      <c r="N6" s="8" t="s">
        <v>39</v>
      </c>
      <c r="P6" s="209" t="s">
        <v>37</v>
      </c>
      <c r="Q6" s="211"/>
      <c r="R6" s="211" t="s">
        <v>37</v>
      </c>
      <c r="S6" s="211"/>
      <c r="T6" s="211" t="s">
        <v>208</v>
      </c>
      <c r="U6" s="212" t="s">
        <v>39</v>
      </c>
      <c r="V6" s="214"/>
    </row>
    <row r="7" spans="1:22" s="2" customFormat="1" x14ac:dyDescent="0.2">
      <c r="A7" s="9" t="s">
        <v>47</v>
      </c>
      <c r="B7" s="23" t="s">
        <v>61</v>
      </c>
      <c r="C7" s="23"/>
      <c r="D7" s="23"/>
      <c r="E7" s="23"/>
      <c r="F7" s="23"/>
      <c r="G7" s="23"/>
      <c r="H7" s="27"/>
      <c r="I7" s="27"/>
      <c r="J7" s="27"/>
      <c r="K7" s="27"/>
      <c r="L7" s="30"/>
      <c r="M7" s="8"/>
      <c r="N7" s="8"/>
      <c r="P7" s="215"/>
      <c r="Q7" s="216"/>
      <c r="R7" s="216"/>
      <c r="S7" s="216"/>
      <c r="T7" s="216"/>
      <c r="U7" s="216"/>
      <c r="V7" s="214"/>
    </row>
    <row r="8" spans="1:22" ht="15" customHeight="1" x14ac:dyDescent="0.2">
      <c r="A8" s="31">
        <v>611180</v>
      </c>
      <c r="B8" s="23">
        <v>1</v>
      </c>
      <c r="C8" s="50" t="str">
        <f>'MTDC FY 23-24'!C8</f>
        <v>(insert name)</v>
      </c>
      <c r="D8" s="50"/>
      <c r="E8" s="50"/>
      <c r="F8" s="50"/>
      <c r="G8" s="23"/>
      <c r="H8" s="54">
        <v>0</v>
      </c>
      <c r="I8" s="52">
        <f>H8*9</f>
        <v>0</v>
      </c>
      <c r="J8" s="54">
        <v>0</v>
      </c>
      <c r="K8" s="53">
        <f t="shared" ref="K8:K13" si="0">J8*3</f>
        <v>0</v>
      </c>
      <c r="L8" s="33">
        <f>('MTDC FY 24-25'!L8)*0.03+('MTDC FY 24-25'!L8)</f>
        <v>0</v>
      </c>
      <c r="M8" s="44">
        <f t="shared" ref="M8:M13" si="1">L8*H8+L8/9*3*J8</f>
        <v>0</v>
      </c>
      <c r="N8" s="76">
        <f>M8*'Fringe Rates'!$D$3</f>
        <v>0</v>
      </c>
      <c r="O8" s="44">
        <f t="shared" ref="O8:O13" si="2">N8+M8</f>
        <v>0</v>
      </c>
      <c r="P8" s="217">
        <v>0</v>
      </c>
      <c r="Q8" s="218">
        <f t="shared" ref="Q8:Q13" si="3">P8*9</f>
        <v>0</v>
      </c>
      <c r="R8" s="219">
        <v>0</v>
      </c>
      <c r="S8" s="218">
        <f t="shared" ref="S8:S13" si="4">R8*3</f>
        <v>0</v>
      </c>
      <c r="T8" s="220">
        <f>'MTDC FY 23-24'!L8*P8+'MTDC FY 23-24'!L8/9*3*R8</f>
        <v>0</v>
      </c>
      <c r="U8" s="221">
        <f>T8*'Fringe Rates'!$B$3</f>
        <v>0</v>
      </c>
      <c r="V8" s="222">
        <f>T8+U8</f>
        <v>0</v>
      </c>
    </row>
    <row r="9" spans="1:22" ht="15" customHeight="1" x14ac:dyDescent="0.2">
      <c r="A9" s="31">
        <v>611180</v>
      </c>
      <c r="B9" s="23">
        <v>2</v>
      </c>
      <c r="C9" s="50" t="str">
        <f>'MTDC FY 23-24'!C9</f>
        <v>(insert name)</v>
      </c>
      <c r="D9" s="50"/>
      <c r="E9" s="50"/>
      <c r="F9" s="50"/>
      <c r="G9" s="23"/>
      <c r="H9" s="54">
        <v>0</v>
      </c>
      <c r="I9" s="52">
        <f t="shared" ref="I9:I13" si="5">H9*9</f>
        <v>0</v>
      </c>
      <c r="J9" s="54">
        <v>0</v>
      </c>
      <c r="K9" s="53">
        <f t="shared" si="0"/>
        <v>0</v>
      </c>
      <c r="L9" s="33">
        <f>('MTDC FY 24-25'!L9)*0.03+('MTDC FY 24-25'!L9)</f>
        <v>0</v>
      </c>
      <c r="M9" s="44">
        <f t="shared" si="1"/>
        <v>0</v>
      </c>
      <c r="N9" s="76">
        <f>M9*'Fringe Rates'!$D$3</f>
        <v>0</v>
      </c>
      <c r="O9" s="44">
        <f t="shared" si="2"/>
        <v>0</v>
      </c>
      <c r="P9" s="217">
        <v>0</v>
      </c>
      <c r="Q9" s="218">
        <f t="shared" si="3"/>
        <v>0</v>
      </c>
      <c r="R9" s="219">
        <v>0</v>
      </c>
      <c r="S9" s="218">
        <f t="shared" si="4"/>
        <v>0</v>
      </c>
      <c r="T9" s="220">
        <f>'MTDC FY 23-24'!L9*P9+'MTDC FY 23-24'!L9/9*3*R9</f>
        <v>0</v>
      </c>
      <c r="U9" s="221">
        <f>T9*'Fringe Rates'!$B$3</f>
        <v>0</v>
      </c>
      <c r="V9" s="222">
        <f t="shared" ref="V9:V13" si="6">T9+U9</f>
        <v>0</v>
      </c>
    </row>
    <row r="10" spans="1:22" ht="15" customHeight="1" x14ac:dyDescent="0.2">
      <c r="A10" s="31">
        <v>611180</v>
      </c>
      <c r="B10" s="23">
        <v>3</v>
      </c>
      <c r="C10" s="50" t="str">
        <f>'MTDC FY 23-24'!C10</f>
        <v>(insert name)</v>
      </c>
      <c r="D10" s="50"/>
      <c r="E10" s="50"/>
      <c r="F10" s="50"/>
      <c r="G10" s="23"/>
      <c r="H10" s="54">
        <v>0</v>
      </c>
      <c r="I10" s="52">
        <f t="shared" si="5"/>
        <v>0</v>
      </c>
      <c r="J10" s="54">
        <v>0</v>
      </c>
      <c r="K10" s="53">
        <f t="shared" si="0"/>
        <v>0</v>
      </c>
      <c r="L10" s="33">
        <f>('MTDC FY 24-25'!L10)*0.03+('MTDC FY 24-25'!L10)</f>
        <v>0</v>
      </c>
      <c r="M10" s="44">
        <f t="shared" si="1"/>
        <v>0</v>
      </c>
      <c r="N10" s="76">
        <f>M10*'Fringe Rates'!$D$3</f>
        <v>0</v>
      </c>
      <c r="O10" s="44">
        <f t="shared" si="2"/>
        <v>0</v>
      </c>
      <c r="P10" s="217">
        <v>0</v>
      </c>
      <c r="Q10" s="218">
        <f t="shared" si="3"/>
        <v>0</v>
      </c>
      <c r="R10" s="219">
        <v>0</v>
      </c>
      <c r="S10" s="218">
        <f t="shared" si="4"/>
        <v>0</v>
      </c>
      <c r="T10" s="220">
        <f>'MTDC FY 23-24'!L10*P10+'MTDC FY 23-24'!L10/9*3*R10</f>
        <v>0</v>
      </c>
      <c r="U10" s="221">
        <f>T10*'Fringe Rates'!$B$3</f>
        <v>0</v>
      </c>
      <c r="V10" s="222">
        <f t="shared" si="6"/>
        <v>0</v>
      </c>
    </row>
    <row r="11" spans="1:22" ht="15" customHeight="1" x14ac:dyDescent="0.2">
      <c r="A11" s="31">
        <v>611180</v>
      </c>
      <c r="B11" s="23">
        <v>4</v>
      </c>
      <c r="C11" s="50" t="str">
        <f>'MTDC FY 23-24'!C11</f>
        <v>(insert name)</v>
      </c>
      <c r="D11" s="50"/>
      <c r="E11" s="50"/>
      <c r="F11" s="50"/>
      <c r="G11" s="23"/>
      <c r="H11" s="54">
        <v>0</v>
      </c>
      <c r="I11" s="52">
        <f t="shared" si="5"/>
        <v>0</v>
      </c>
      <c r="J11" s="54">
        <v>0</v>
      </c>
      <c r="K11" s="53">
        <f t="shared" si="0"/>
        <v>0</v>
      </c>
      <c r="L11" s="33">
        <f>('MTDC FY 24-25'!L11)*0.03+('MTDC FY 24-25'!L11)</f>
        <v>0</v>
      </c>
      <c r="M11" s="44">
        <f t="shared" si="1"/>
        <v>0</v>
      </c>
      <c r="N11" s="76">
        <f>M11*'Fringe Rates'!$D$3</f>
        <v>0</v>
      </c>
      <c r="O11" s="44">
        <f t="shared" si="2"/>
        <v>0</v>
      </c>
      <c r="P11" s="217">
        <v>0</v>
      </c>
      <c r="Q11" s="218">
        <f t="shared" si="3"/>
        <v>0</v>
      </c>
      <c r="R11" s="219">
        <v>0</v>
      </c>
      <c r="S11" s="218">
        <f t="shared" si="4"/>
        <v>0</v>
      </c>
      <c r="T11" s="220">
        <f>'MTDC FY 23-24'!L11*P11+'MTDC FY 23-24'!L11/9*3*R11</f>
        <v>0</v>
      </c>
      <c r="U11" s="221">
        <f>T11*'Fringe Rates'!$B$3</f>
        <v>0</v>
      </c>
      <c r="V11" s="222">
        <f t="shared" si="6"/>
        <v>0</v>
      </c>
    </row>
    <row r="12" spans="1:22" ht="15" customHeight="1" x14ac:dyDescent="0.2">
      <c r="A12" s="31">
        <v>611180</v>
      </c>
      <c r="B12" s="23">
        <v>5</v>
      </c>
      <c r="C12" s="50" t="str">
        <f>'MTDC FY 23-24'!C12</f>
        <v>(insert name)</v>
      </c>
      <c r="D12" s="50"/>
      <c r="E12" s="50"/>
      <c r="F12" s="50"/>
      <c r="G12" s="23"/>
      <c r="H12" s="54">
        <v>0</v>
      </c>
      <c r="I12" s="52">
        <f t="shared" si="5"/>
        <v>0</v>
      </c>
      <c r="J12" s="54">
        <v>0</v>
      </c>
      <c r="K12" s="53">
        <f t="shared" si="0"/>
        <v>0</v>
      </c>
      <c r="L12" s="33">
        <f>('MTDC FY 24-25'!L12)*0.03+('MTDC FY 24-25'!L12)</f>
        <v>0</v>
      </c>
      <c r="M12" s="44">
        <f t="shared" si="1"/>
        <v>0</v>
      </c>
      <c r="N12" s="76">
        <f>M12*'Fringe Rates'!$D$3</f>
        <v>0</v>
      </c>
      <c r="O12" s="44">
        <f t="shared" si="2"/>
        <v>0</v>
      </c>
      <c r="P12" s="217">
        <v>0</v>
      </c>
      <c r="Q12" s="218">
        <f t="shared" si="3"/>
        <v>0</v>
      </c>
      <c r="R12" s="219">
        <v>0</v>
      </c>
      <c r="S12" s="218">
        <f t="shared" si="4"/>
        <v>0</v>
      </c>
      <c r="T12" s="220">
        <f>'MTDC FY 23-24'!L12*P12+'MTDC FY 23-24'!L12/9*3*R12</f>
        <v>0</v>
      </c>
      <c r="U12" s="221">
        <f>T12*'Fringe Rates'!$B$3</f>
        <v>0</v>
      </c>
      <c r="V12" s="222">
        <f t="shared" si="6"/>
        <v>0</v>
      </c>
    </row>
    <row r="13" spans="1:22" ht="15" customHeight="1" x14ac:dyDescent="0.2">
      <c r="A13" s="31">
        <v>611180</v>
      </c>
      <c r="B13" s="23">
        <v>6</v>
      </c>
      <c r="C13" s="50" t="str">
        <f>'MTDC FY 23-24'!C13</f>
        <v>(insert name)</v>
      </c>
      <c r="D13" s="50"/>
      <c r="E13" s="50"/>
      <c r="F13" s="50"/>
      <c r="G13" s="23"/>
      <c r="H13" s="54">
        <v>0</v>
      </c>
      <c r="I13" s="52">
        <f t="shared" si="5"/>
        <v>0</v>
      </c>
      <c r="J13" s="54">
        <v>0</v>
      </c>
      <c r="K13" s="53">
        <f t="shared" si="0"/>
        <v>0</v>
      </c>
      <c r="L13" s="33">
        <f>('MTDC FY 24-25'!L13)*0.03+('MTDC FY 24-25'!L13)</f>
        <v>0</v>
      </c>
      <c r="M13" s="44">
        <f t="shared" si="1"/>
        <v>0</v>
      </c>
      <c r="N13" s="76">
        <f>M13*'Fringe Rates'!$D$3</f>
        <v>0</v>
      </c>
      <c r="O13" s="44">
        <f t="shared" si="2"/>
        <v>0</v>
      </c>
      <c r="P13" s="217">
        <v>0</v>
      </c>
      <c r="Q13" s="218">
        <f t="shared" si="3"/>
        <v>0</v>
      </c>
      <c r="R13" s="219">
        <v>0</v>
      </c>
      <c r="S13" s="218">
        <f t="shared" si="4"/>
        <v>0</v>
      </c>
      <c r="T13" s="220">
        <f>'MTDC FY 23-24'!L13*P13+'MTDC FY 23-24'!L13/9*3*R13</f>
        <v>0</v>
      </c>
      <c r="U13" s="221">
        <f>T13*'Fringe Rates'!$B$3</f>
        <v>0</v>
      </c>
      <c r="V13" s="222">
        <f t="shared" si="6"/>
        <v>0</v>
      </c>
    </row>
    <row r="14" spans="1:22" ht="15" customHeight="1" x14ac:dyDescent="0.2">
      <c r="A14" s="31"/>
      <c r="B14" s="23"/>
      <c r="C14" s="23"/>
      <c r="D14" s="23"/>
      <c r="E14" s="23"/>
      <c r="F14" s="23"/>
      <c r="G14" s="23"/>
      <c r="H14" s="23"/>
      <c r="I14" s="34"/>
      <c r="J14" s="34"/>
      <c r="K14" s="34"/>
      <c r="L14" s="10"/>
      <c r="M14" s="10"/>
      <c r="N14" s="10"/>
      <c r="O14" s="33"/>
      <c r="P14" s="235"/>
      <c r="Q14" s="236"/>
      <c r="R14" s="236"/>
      <c r="S14" s="236"/>
      <c r="T14" s="236"/>
      <c r="U14" s="236"/>
      <c r="V14" s="225"/>
    </row>
    <row r="15" spans="1:22" ht="15" customHeight="1" x14ac:dyDescent="0.2">
      <c r="A15" s="31"/>
      <c r="B15" s="56" t="s">
        <v>59</v>
      </c>
      <c r="C15" s="56"/>
      <c r="D15" s="56"/>
      <c r="E15" s="56"/>
      <c r="F15" s="56"/>
      <c r="G15" s="56"/>
      <c r="H15" s="56"/>
      <c r="I15" s="56"/>
      <c r="J15" s="56"/>
      <c r="K15" s="56"/>
      <c r="L15" s="58"/>
      <c r="M15" s="59">
        <f>SUM(M8:M13)</f>
        <v>0</v>
      </c>
      <c r="N15" s="61">
        <f>SUM(N8:N13)</f>
        <v>0</v>
      </c>
      <c r="O15" s="59">
        <f>SUM(O8:O13)</f>
        <v>0</v>
      </c>
      <c r="P15" s="226"/>
      <c r="Q15" s="220"/>
      <c r="R15" s="220"/>
      <c r="S15" s="220"/>
      <c r="T15" s="220">
        <f>SUM(T8:T13)</f>
        <v>0</v>
      </c>
      <c r="U15" s="220">
        <f>SUM(U8:U13)</f>
        <v>0</v>
      </c>
      <c r="V15" s="222">
        <f>SUM(V8:V13)</f>
        <v>0</v>
      </c>
    </row>
    <row r="16" spans="1:22" ht="15" customHeight="1" x14ac:dyDescent="0.2">
      <c r="A16" s="31"/>
      <c r="B16" s="23"/>
      <c r="C16" s="23"/>
      <c r="D16" s="23"/>
      <c r="E16" s="23"/>
      <c r="F16" s="23"/>
      <c r="G16" s="23"/>
      <c r="H16" s="39" t="s">
        <v>38</v>
      </c>
      <c r="I16" s="42" t="s">
        <v>36</v>
      </c>
      <c r="J16" s="23"/>
      <c r="K16" s="34"/>
      <c r="L16" s="8" t="s">
        <v>23</v>
      </c>
      <c r="M16" s="8" t="s">
        <v>35</v>
      </c>
      <c r="N16" s="8" t="s">
        <v>158</v>
      </c>
      <c r="O16" s="7" t="s">
        <v>41</v>
      </c>
      <c r="P16" s="227" t="s">
        <v>38</v>
      </c>
      <c r="Q16" s="228" t="s">
        <v>36</v>
      </c>
      <c r="R16" s="7"/>
      <c r="S16" s="7"/>
      <c r="T16" s="43" t="s">
        <v>157</v>
      </c>
      <c r="U16" s="43" t="s">
        <v>158</v>
      </c>
      <c r="V16" s="146" t="s">
        <v>32</v>
      </c>
    </row>
    <row r="17" spans="1:22" ht="15" customHeight="1" x14ac:dyDescent="0.2">
      <c r="A17" s="31"/>
      <c r="B17" s="23" t="s">
        <v>62</v>
      </c>
      <c r="C17" s="23"/>
      <c r="D17" s="23"/>
      <c r="E17" s="23"/>
      <c r="F17" s="23"/>
      <c r="G17" s="23"/>
      <c r="H17" s="39" t="s">
        <v>37</v>
      </c>
      <c r="I17" s="39"/>
      <c r="J17" s="34"/>
      <c r="K17" s="34"/>
      <c r="L17" s="8" t="s">
        <v>24</v>
      </c>
      <c r="M17" s="8" t="s">
        <v>33</v>
      </c>
      <c r="N17" s="8" t="s">
        <v>159</v>
      </c>
      <c r="O17" s="2"/>
      <c r="P17" s="227" t="s">
        <v>37</v>
      </c>
      <c r="Q17" s="229"/>
      <c r="R17" s="2"/>
      <c r="S17" s="2"/>
      <c r="T17" s="43" t="s">
        <v>208</v>
      </c>
      <c r="U17" s="43" t="s">
        <v>39</v>
      </c>
      <c r="V17" s="230"/>
    </row>
    <row r="18" spans="1:22" ht="15" customHeight="1" x14ac:dyDescent="0.2">
      <c r="A18" s="31">
        <v>612120</v>
      </c>
      <c r="B18" s="23">
        <v>1</v>
      </c>
      <c r="C18" s="50" t="str">
        <f>'MTDC FY 23-24'!C18</f>
        <v>(insert name)</v>
      </c>
      <c r="D18" s="50"/>
      <c r="E18" s="50"/>
      <c r="F18" s="50"/>
      <c r="G18" s="23"/>
      <c r="H18" s="54">
        <v>0</v>
      </c>
      <c r="I18" s="52">
        <f>H18*12</f>
        <v>0</v>
      </c>
      <c r="J18" s="35"/>
      <c r="K18" s="35"/>
      <c r="L18" s="33">
        <f>('MTDC FY 24-25'!L18)*0.03+('MTDC FY 24-25'!L18)</f>
        <v>0</v>
      </c>
      <c r="M18" s="47">
        <f>H18*L18</f>
        <v>0</v>
      </c>
      <c r="N18" s="44">
        <f>M18*'Fringe Rates'!$D$5</f>
        <v>0</v>
      </c>
      <c r="O18" s="44">
        <f>N18+M18</f>
        <v>0</v>
      </c>
      <c r="P18" s="231">
        <v>0</v>
      </c>
      <c r="Q18" s="232">
        <f>P18*12</f>
        <v>0</v>
      </c>
      <c r="R18" s="233"/>
      <c r="S18" s="233"/>
      <c r="T18" s="220">
        <f>'MTDC FY 23-24'!L18*P18</f>
        <v>0</v>
      </c>
      <c r="U18" s="234">
        <f>T18*'Fringe Rates'!$B$5</f>
        <v>0</v>
      </c>
      <c r="V18" s="222">
        <f>T18+U18</f>
        <v>0</v>
      </c>
    </row>
    <row r="19" spans="1:22" ht="15" customHeight="1" x14ac:dyDescent="0.2">
      <c r="A19" s="31">
        <v>612120</v>
      </c>
      <c r="B19" s="23">
        <v>2</v>
      </c>
      <c r="C19" s="50" t="str">
        <f>'MTDC FY 23-24'!C19</f>
        <v>(insert name)</v>
      </c>
      <c r="D19" s="50"/>
      <c r="E19" s="50"/>
      <c r="F19" s="50"/>
      <c r="G19" s="23"/>
      <c r="H19" s="54">
        <v>0</v>
      </c>
      <c r="I19" s="52">
        <f>H19*12</f>
        <v>0</v>
      </c>
      <c r="J19" s="35"/>
      <c r="K19" s="35"/>
      <c r="L19" s="33">
        <f>('MTDC FY 24-25'!L19)*0.03+('MTDC FY 24-25'!L19)</f>
        <v>0</v>
      </c>
      <c r="M19" s="47">
        <f>H19*L19</f>
        <v>0</v>
      </c>
      <c r="N19" s="44">
        <f>M19*'Fringe Rates'!$D$5</f>
        <v>0</v>
      </c>
      <c r="O19" s="44">
        <f>N19+M19</f>
        <v>0</v>
      </c>
      <c r="P19" s="231">
        <v>0</v>
      </c>
      <c r="Q19" s="232">
        <f>P19*12</f>
        <v>0</v>
      </c>
      <c r="R19" s="233"/>
      <c r="S19" s="233"/>
      <c r="T19" s="220">
        <f>'MTDC FY 23-24'!L19*P19</f>
        <v>0</v>
      </c>
      <c r="U19" s="234">
        <f>T19*'Fringe Rates'!$B$5</f>
        <v>0</v>
      </c>
      <c r="V19" s="222">
        <f t="shared" ref="V19:V22" si="7">T19+U19</f>
        <v>0</v>
      </c>
    </row>
    <row r="20" spans="1:22" ht="15" customHeight="1" x14ac:dyDescent="0.2">
      <c r="A20" s="31">
        <v>612120</v>
      </c>
      <c r="B20" s="23">
        <v>3</v>
      </c>
      <c r="C20" s="50" t="str">
        <f>'MTDC FY 23-24'!C20</f>
        <v>(insert name)</v>
      </c>
      <c r="D20" s="50"/>
      <c r="E20" s="50"/>
      <c r="F20" s="50"/>
      <c r="G20" s="23"/>
      <c r="H20" s="54">
        <v>0</v>
      </c>
      <c r="I20" s="52">
        <f>H20*12</f>
        <v>0</v>
      </c>
      <c r="J20" s="35"/>
      <c r="K20" s="35"/>
      <c r="L20" s="33">
        <f>('MTDC FY 24-25'!L20)*0.03+('MTDC FY 24-25'!L20)</f>
        <v>0</v>
      </c>
      <c r="M20" s="47">
        <f>H20*L20</f>
        <v>0</v>
      </c>
      <c r="N20" s="44">
        <f>M20*'Fringe Rates'!$D$5</f>
        <v>0</v>
      </c>
      <c r="O20" s="44">
        <f>N20+M20</f>
        <v>0</v>
      </c>
      <c r="P20" s="231">
        <v>0</v>
      </c>
      <c r="Q20" s="232">
        <f>P20*12</f>
        <v>0</v>
      </c>
      <c r="R20" s="233"/>
      <c r="S20" s="233"/>
      <c r="T20" s="220">
        <f>'MTDC FY 23-24'!L20*P20</f>
        <v>0</v>
      </c>
      <c r="U20" s="234">
        <f>T20*'Fringe Rates'!$B$5</f>
        <v>0</v>
      </c>
      <c r="V20" s="222">
        <f t="shared" si="7"/>
        <v>0</v>
      </c>
    </row>
    <row r="21" spans="1:22" ht="15" customHeight="1" x14ac:dyDescent="0.2">
      <c r="A21" s="31">
        <v>612120</v>
      </c>
      <c r="B21" s="23">
        <v>4</v>
      </c>
      <c r="C21" s="50" t="str">
        <f>'MTDC FY 23-24'!C21</f>
        <v>(insert name)</v>
      </c>
      <c r="D21" s="50"/>
      <c r="E21" s="50"/>
      <c r="F21" s="50"/>
      <c r="G21" s="23"/>
      <c r="H21" s="54">
        <v>0</v>
      </c>
      <c r="I21" s="52">
        <f>H21*12</f>
        <v>0</v>
      </c>
      <c r="J21" s="35"/>
      <c r="K21" s="35"/>
      <c r="L21" s="33">
        <f>('MTDC FY 24-25'!L21)*0.03+('MTDC FY 24-25'!L21)</f>
        <v>0</v>
      </c>
      <c r="M21" s="47">
        <f>H21*L21</f>
        <v>0</v>
      </c>
      <c r="N21" s="44">
        <f>M21*'Fringe Rates'!$D$5</f>
        <v>0</v>
      </c>
      <c r="O21" s="44">
        <f>N21+M21</f>
        <v>0</v>
      </c>
      <c r="P21" s="231">
        <v>0</v>
      </c>
      <c r="Q21" s="232">
        <f>P21*12</f>
        <v>0</v>
      </c>
      <c r="R21" s="233"/>
      <c r="S21" s="233"/>
      <c r="T21" s="220">
        <f>'MTDC FY 23-24'!L21*P21</f>
        <v>0</v>
      </c>
      <c r="U21" s="234">
        <f>T21*'Fringe Rates'!$B$5</f>
        <v>0</v>
      </c>
      <c r="V21" s="222">
        <f t="shared" si="7"/>
        <v>0</v>
      </c>
    </row>
    <row r="22" spans="1:22" ht="15" customHeight="1" x14ac:dyDescent="0.2">
      <c r="A22" s="31">
        <v>612120</v>
      </c>
      <c r="B22" s="23">
        <v>5</v>
      </c>
      <c r="C22" s="50" t="str">
        <f>'MTDC FY 23-24'!C22</f>
        <v>(insert name)</v>
      </c>
      <c r="D22" s="50"/>
      <c r="E22" s="50"/>
      <c r="F22" s="50"/>
      <c r="G22" s="23"/>
      <c r="H22" s="54">
        <v>0</v>
      </c>
      <c r="I22" s="52">
        <f>H22*12</f>
        <v>0</v>
      </c>
      <c r="J22" s="35"/>
      <c r="K22" s="35"/>
      <c r="L22" s="33">
        <f>('MTDC FY 24-25'!L22)*0.03+('MTDC FY 24-25'!L22)</f>
        <v>0</v>
      </c>
      <c r="M22" s="47">
        <f>H22*L22</f>
        <v>0</v>
      </c>
      <c r="N22" s="44">
        <f>M22*'Fringe Rates'!$D$5</f>
        <v>0</v>
      </c>
      <c r="O22" s="44">
        <f>N22+M22</f>
        <v>0</v>
      </c>
      <c r="P22" s="231">
        <v>0</v>
      </c>
      <c r="Q22" s="232">
        <f>P22*12</f>
        <v>0</v>
      </c>
      <c r="R22" s="233"/>
      <c r="S22" s="233"/>
      <c r="T22" s="220">
        <f>'MTDC FY 23-24'!L22*P22</f>
        <v>0</v>
      </c>
      <c r="U22" s="234">
        <f>T22*'Fringe Rates'!$B$5</f>
        <v>0</v>
      </c>
      <c r="V22" s="222">
        <f t="shared" si="7"/>
        <v>0</v>
      </c>
    </row>
    <row r="23" spans="1:22" ht="15" customHeight="1" x14ac:dyDescent="0.2">
      <c r="A23" s="31"/>
      <c r="B23" s="23"/>
      <c r="C23" s="23"/>
      <c r="D23" s="23"/>
      <c r="E23" s="23"/>
      <c r="F23" s="23"/>
      <c r="G23" s="23"/>
      <c r="H23" s="21"/>
      <c r="I23" s="21"/>
      <c r="J23" s="21"/>
      <c r="K23" s="21"/>
      <c r="L23" s="33"/>
      <c r="M23" s="10"/>
      <c r="N23" s="10"/>
      <c r="O23" s="33"/>
      <c r="P23" s="235"/>
      <c r="Q23" s="236"/>
      <c r="R23" s="236"/>
      <c r="S23" s="236"/>
      <c r="T23" s="236"/>
      <c r="U23" s="236"/>
      <c r="V23" s="237"/>
    </row>
    <row r="24" spans="1:22" ht="15" customHeight="1" x14ac:dyDescent="0.2">
      <c r="A24" s="31"/>
      <c r="B24" s="56" t="s">
        <v>60</v>
      </c>
      <c r="C24" s="56"/>
      <c r="D24" s="56"/>
      <c r="E24" s="56"/>
      <c r="F24" s="56"/>
      <c r="G24" s="56"/>
      <c r="H24" s="56"/>
      <c r="I24" s="56"/>
      <c r="J24" s="56"/>
      <c r="K24" s="56"/>
      <c r="L24" s="58"/>
      <c r="M24" s="59">
        <f>SUM(M18:M22)</f>
        <v>0</v>
      </c>
      <c r="N24" s="59">
        <f>SUM(N18:N22)</f>
        <v>0</v>
      </c>
      <c r="O24" s="59">
        <f>SUM(O18:O22)</f>
        <v>0</v>
      </c>
      <c r="P24" s="226"/>
      <c r="Q24" s="220"/>
      <c r="R24" s="220"/>
      <c r="S24" s="220"/>
      <c r="T24" s="220">
        <f>SUM(T18:T22)</f>
        <v>0</v>
      </c>
      <c r="U24" s="220">
        <f>SUM(U18:U22)</f>
        <v>0</v>
      </c>
      <c r="V24" s="222">
        <f>SUM(V18:V22)</f>
        <v>0</v>
      </c>
    </row>
    <row r="25" spans="1:22" s="2" customFormat="1" x14ac:dyDescent="0.2">
      <c r="A25" s="31"/>
      <c r="B25" s="23"/>
      <c r="C25" s="23"/>
      <c r="D25" s="23"/>
      <c r="E25" s="23"/>
      <c r="F25" s="23"/>
      <c r="G25" s="23"/>
      <c r="H25" s="23"/>
      <c r="I25" s="23"/>
      <c r="J25" s="23"/>
      <c r="K25" s="23"/>
      <c r="L25" s="22"/>
      <c r="M25" s="32"/>
      <c r="N25" s="32"/>
      <c r="O25" s="32"/>
      <c r="P25" s="223"/>
      <c r="Q25" s="224"/>
      <c r="R25" s="224"/>
      <c r="S25" s="224"/>
      <c r="T25" s="224"/>
      <c r="U25" s="224"/>
      <c r="V25" s="225"/>
    </row>
    <row r="26" spans="1:22" s="2" customFormat="1"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2" s="2" customFormat="1" x14ac:dyDescent="0.2">
      <c r="A27" s="31"/>
      <c r="B27" s="23"/>
      <c r="C27" s="23"/>
      <c r="D27" s="23"/>
      <c r="E27" s="23"/>
      <c r="F27" s="23"/>
      <c r="G27" s="23"/>
      <c r="H27" s="27" t="s">
        <v>45</v>
      </c>
      <c r="I27" s="27"/>
      <c r="J27" s="27" t="s">
        <v>46</v>
      </c>
      <c r="K27" s="27"/>
      <c r="L27" s="30"/>
      <c r="M27" s="8" t="s">
        <v>33</v>
      </c>
      <c r="N27" s="8" t="s">
        <v>39</v>
      </c>
      <c r="P27" s="92" t="s">
        <v>45</v>
      </c>
      <c r="Q27" s="27"/>
      <c r="R27" s="27" t="s">
        <v>46</v>
      </c>
      <c r="T27" s="43" t="s">
        <v>208</v>
      </c>
      <c r="U27" s="43" t="s">
        <v>39</v>
      </c>
      <c r="V27" s="230"/>
    </row>
    <row r="28" spans="1:22" ht="15" customHeight="1" x14ac:dyDescent="0.2">
      <c r="A28" s="31"/>
      <c r="B28" s="23" t="s">
        <v>57</v>
      </c>
      <c r="C28" s="23"/>
      <c r="D28" s="23"/>
      <c r="E28" s="23"/>
      <c r="F28" s="23"/>
      <c r="G28" s="23"/>
      <c r="H28" s="23"/>
      <c r="I28" s="23"/>
      <c r="J28" s="23"/>
      <c r="K28" s="23"/>
      <c r="L28" s="10"/>
      <c r="M28" s="10"/>
      <c r="N28" s="10"/>
      <c r="O28" s="33"/>
      <c r="P28" s="235"/>
      <c r="Q28" s="236"/>
      <c r="R28" s="236"/>
      <c r="S28" s="236"/>
      <c r="T28" s="236"/>
      <c r="U28" s="236"/>
      <c r="V28" s="237"/>
    </row>
    <row r="29" spans="1:22" ht="15" customHeight="1" x14ac:dyDescent="0.2">
      <c r="A29" s="31">
        <v>614520</v>
      </c>
      <c r="B29" s="23">
        <v>1</v>
      </c>
      <c r="C29" s="23" t="s">
        <v>55</v>
      </c>
      <c r="D29" s="23"/>
      <c r="E29" s="23"/>
      <c r="F29" s="23"/>
      <c r="G29" s="23"/>
      <c r="H29" s="36">
        <v>0</v>
      </c>
      <c r="I29" s="2"/>
      <c r="J29" s="36">
        <v>0</v>
      </c>
      <c r="K29" s="36"/>
      <c r="L29" s="28">
        <v>0</v>
      </c>
      <c r="M29" s="44">
        <f>H29*L29+J29*L29</f>
        <v>0</v>
      </c>
      <c r="N29" s="44">
        <f>M29*'Fringe Rates'!$D$7</f>
        <v>0</v>
      </c>
      <c r="O29" s="44">
        <f>M29+N29</f>
        <v>0</v>
      </c>
      <c r="P29" s="238">
        <v>0</v>
      </c>
      <c r="Q29" s="220"/>
      <c r="R29" s="239">
        <v>0</v>
      </c>
      <c r="S29" s="220"/>
      <c r="T29" s="220">
        <f>L29*(P29+R29)</f>
        <v>0</v>
      </c>
      <c r="U29" s="234">
        <f>T29*'Fringe Rates'!$B$7</f>
        <v>0</v>
      </c>
      <c r="V29" s="222">
        <f>T29+U29</f>
        <v>0</v>
      </c>
    </row>
    <row r="30" spans="1:22" ht="15" customHeight="1" x14ac:dyDescent="0.2">
      <c r="A30" s="31">
        <v>614520</v>
      </c>
      <c r="B30" s="23">
        <v>2</v>
      </c>
      <c r="C30" s="23" t="s">
        <v>55</v>
      </c>
      <c r="D30" s="23"/>
      <c r="E30" s="23"/>
      <c r="F30" s="23"/>
      <c r="G30" s="23"/>
      <c r="H30" s="36">
        <v>0</v>
      </c>
      <c r="I30" s="2"/>
      <c r="J30" s="36">
        <v>0</v>
      </c>
      <c r="K30" s="36"/>
      <c r="L30" s="28">
        <v>0</v>
      </c>
      <c r="M30" s="44">
        <f>H30*L30+J30*L30</f>
        <v>0</v>
      </c>
      <c r="N30" s="44">
        <f>M30*'Fringe Rates'!$D$7</f>
        <v>0</v>
      </c>
      <c r="O30" s="44">
        <f>M30+N30</f>
        <v>0</v>
      </c>
      <c r="P30" s="238">
        <v>0</v>
      </c>
      <c r="Q30" s="220"/>
      <c r="R30" s="239">
        <v>0</v>
      </c>
      <c r="S30" s="220"/>
      <c r="T30" s="220">
        <f>L30*(P30+R30)</f>
        <v>0</v>
      </c>
      <c r="U30" s="234">
        <f>T30*'Fringe Rates'!$B$7</f>
        <v>0</v>
      </c>
      <c r="V30" s="222">
        <f t="shared" ref="V30:V32" si="8">T30+U30</f>
        <v>0</v>
      </c>
    </row>
    <row r="31" spans="1:22" ht="15" customHeight="1" x14ac:dyDescent="0.2">
      <c r="A31" s="31">
        <v>614520</v>
      </c>
      <c r="B31" s="23">
        <v>3</v>
      </c>
      <c r="C31" s="23" t="s">
        <v>55</v>
      </c>
      <c r="D31" s="23"/>
      <c r="E31" s="23"/>
      <c r="F31" s="23"/>
      <c r="G31" s="23"/>
      <c r="H31" s="36">
        <v>0</v>
      </c>
      <c r="I31" s="2"/>
      <c r="J31" s="36">
        <v>0</v>
      </c>
      <c r="K31" s="36"/>
      <c r="L31" s="28">
        <v>0</v>
      </c>
      <c r="M31" s="44">
        <f>H31*L31+J31*L31</f>
        <v>0</v>
      </c>
      <c r="N31" s="44">
        <f>M31*'Fringe Rates'!$D$7</f>
        <v>0</v>
      </c>
      <c r="O31" s="44">
        <f>M31+N31</f>
        <v>0</v>
      </c>
      <c r="P31" s="238">
        <v>0</v>
      </c>
      <c r="Q31" s="220"/>
      <c r="R31" s="239">
        <v>0</v>
      </c>
      <c r="S31" s="220"/>
      <c r="T31" s="220">
        <f>L31*(P31+R31)</f>
        <v>0</v>
      </c>
      <c r="U31" s="234">
        <f>T31*'Fringe Rates'!$B$7</f>
        <v>0</v>
      </c>
      <c r="V31" s="222">
        <f t="shared" si="8"/>
        <v>0</v>
      </c>
    </row>
    <row r="32" spans="1:22" ht="15" customHeight="1" x14ac:dyDescent="0.2">
      <c r="A32" s="31">
        <v>614520</v>
      </c>
      <c r="B32" s="23">
        <v>4</v>
      </c>
      <c r="C32" s="23" t="s">
        <v>55</v>
      </c>
      <c r="D32" s="23"/>
      <c r="E32" s="23"/>
      <c r="F32" s="23"/>
      <c r="G32" s="23"/>
      <c r="H32" s="36">
        <v>0</v>
      </c>
      <c r="I32" s="2"/>
      <c r="J32" s="36">
        <v>0</v>
      </c>
      <c r="K32" s="36"/>
      <c r="L32" s="28">
        <v>0</v>
      </c>
      <c r="M32" s="44">
        <f>H32*L32+J32*L32</f>
        <v>0</v>
      </c>
      <c r="N32" s="44">
        <f>M32*'Fringe Rates'!$D$7</f>
        <v>0</v>
      </c>
      <c r="O32" s="44">
        <f>M32+N32</f>
        <v>0</v>
      </c>
      <c r="P32" s="238">
        <v>0</v>
      </c>
      <c r="Q32" s="220"/>
      <c r="R32" s="239">
        <v>0</v>
      </c>
      <c r="S32" s="220"/>
      <c r="T32" s="220">
        <f>L32*(P32+R32)</f>
        <v>0</v>
      </c>
      <c r="U32" s="234">
        <f>T32*'Fringe Rates'!$B$7</f>
        <v>0</v>
      </c>
      <c r="V32" s="222">
        <f t="shared" si="8"/>
        <v>0</v>
      </c>
    </row>
    <row r="33" spans="1:22" ht="15" customHeight="1" x14ac:dyDescent="0.2">
      <c r="A33" s="31"/>
      <c r="B33" s="23"/>
      <c r="C33" s="23"/>
      <c r="D33" s="23"/>
      <c r="E33" s="23"/>
      <c r="F33" s="23"/>
      <c r="G33" s="23"/>
      <c r="H33" s="20"/>
      <c r="I33" s="20"/>
      <c r="J33" s="20"/>
      <c r="K33" s="20"/>
      <c r="L33" s="20"/>
      <c r="M33" s="20"/>
      <c r="N33" s="20"/>
      <c r="O33" s="20"/>
      <c r="P33" s="240"/>
      <c r="Q33" s="241"/>
      <c r="R33" s="241"/>
      <c r="S33" s="241"/>
      <c r="T33" s="241"/>
      <c r="U33" s="241"/>
      <c r="V33" s="225"/>
    </row>
    <row r="34" spans="1:22" ht="15" customHeight="1" x14ac:dyDescent="0.2">
      <c r="A34" s="31">
        <v>614120</v>
      </c>
      <c r="B34" s="23">
        <v>5</v>
      </c>
      <c r="C34" s="23" t="s">
        <v>56</v>
      </c>
      <c r="D34" s="23"/>
      <c r="E34" s="23"/>
      <c r="F34" s="23"/>
      <c r="G34" s="23"/>
      <c r="H34" s="36">
        <v>0</v>
      </c>
      <c r="I34" s="2"/>
      <c r="J34" s="36">
        <v>0</v>
      </c>
      <c r="K34" s="36"/>
      <c r="L34" s="28">
        <v>0</v>
      </c>
      <c r="M34" s="44">
        <f>H34*L34+J34*L34</f>
        <v>0</v>
      </c>
      <c r="N34" s="44">
        <f>M34*'Fringe Rates'!$D$9</f>
        <v>0</v>
      </c>
      <c r="O34" s="44">
        <f>M34+N34</f>
        <v>0</v>
      </c>
      <c r="P34" s="243">
        <v>0</v>
      </c>
      <c r="Q34" s="220"/>
      <c r="R34" s="239">
        <v>0</v>
      </c>
      <c r="S34" s="220"/>
      <c r="T34" s="220">
        <f>L34*(P34+R34)</f>
        <v>0</v>
      </c>
      <c r="U34" s="234">
        <f>T34*'Fringe Rates'!$B$9</f>
        <v>0</v>
      </c>
      <c r="V34" s="222">
        <f>T34+U34</f>
        <v>0</v>
      </c>
    </row>
    <row r="35" spans="1:22" ht="15" customHeight="1" x14ac:dyDescent="0.2">
      <c r="A35" s="31">
        <v>614120</v>
      </c>
      <c r="B35" s="23">
        <v>6</v>
      </c>
      <c r="C35" s="23" t="s">
        <v>56</v>
      </c>
      <c r="D35" s="23"/>
      <c r="E35" s="23"/>
      <c r="F35" s="23"/>
      <c r="G35" s="23"/>
      <c r="H35" s="36">
        <v>0</v>
      </c>
      <c r="I35" s="2"/>
      <c r="J35" s="36">
        <v>0</v>
      </c>
      <c r="K35" s="36"/>
      <c r="L35" s="28">
        <v>0</v>
      </c>
      <c r="M35" s="44">
        <f>H35*L35+J35*L35</f>
        <v>0</v>
      </c>
      <c r="N35" s="44">
        <f>M35*'Fringe Rates'!$D$9</f>
        <v>0</v>
      </c>
      <c r="O35" s="44">
        <f>M35+N35</f>
        <v>0</v>
      </c>
      <c r="P35" s="243">
        <v>0</v>
      </c>
      <c r="Q35" s="220"/>
      <c r="R35" s="239">
        <v>0</v>
      </c>
      <c r="S35" s="220"/>
      <c r="T35" s="220">
        <f>L35*(P35+R35)</f>
        <v>0</v>
      </c>
      <c r="U35" s="234">
        <f>T35*'Fringe Rates'!$B$9</f>
        <v>0</v>
      </c>
      <c r="V35" s="222">
        <f>T35+U35</f>
        <v>0</v>
      </c>
    </row>
    <row r="36" spans="1:22" ht="15" customHeight="1" x14ac:dyDescent="0.2">
      <c r="A36" s="31"/>
      <c r="B36" s="23"/>
      <c r="C36" s="23"/>
      <c r="D36" s="23"/>
      <c r="E36" s="23"/>
      <c r="F36" s="23"/>
      <c r="G36" s="23"/>
      <c r="H36" s="24"/>
      <c r="I36" s="24"/>
      <c r="J36" s="23"/>
      <c r="K36" s="23"/>
      <c r="L36" s="10"/>
      <c r="M36" s="10"/>
      <c r="N36" s="10"/>
      <c r="O36" s="32"/>
      <c r="P36" s="223"/>
      <c r="Q36" s="224"/>
      <c r="R36" s="224"/>
      <c r="S36" s="224"/>
      <c r="T36" s="224"/>
      <c r="U36" s="224"/>
      <c r="V36" s="225"/>
    </row>
    <row r="37" spans="1:22" ht="15" customHeight="1" x14ac:dyDescent="0.2">
      <c r="A37" s="31"/>
      <c r="B37" s="56" t="s">
        <v>58</v>
      </c>
      <c r="C37" s="56"/>
      <c r="D37" s="56"/>
      <c r="E37" s="56"/>
      <c r="F37" s="56"/>
      <c r="G37" s="56"/>
      <c r="H37" s="56"/>
      <c r="I37" s="56"/>
      <c r="J37" s="56"/>
      <c r="K37" s="56"/>
      <c r="L37" s="58"/>
      <c r="M37" s="59">
        <f>SUM(M29:M35)</f>
        <v>0</v>
      </c>
      <c r="N37" s="59">
        <f>SUM(N29:N35)</f>
        <v>0</v>
      </c>
      <c r="O37" s="59">
        <f>SUM(O29:O35)</f>
        <v>0</v>
      </c>
      <c r="P37" s="226"/>
      <c r="Q37" s="220"/>
      <c r="R37" s="220"/>
      <c r="S37" s="220"/>
      <c r="T37" s="220">
        <f>SUM(T29:T36)</f>
        <v>0</v>
      </c>
      <c r="U37" s="220">
        <f>SUM(U29:U36)</f>
        <v>0</v>
      </c>
      <c r="V37" s="222">
        <f>SUM(V29:V35)</f>
        <v>0</v>
      </c>
    </row>
    <row r="38" spans="1:22" x14ac:dyDescent="0.2">
      <c r="A38" s="31"/>
      <c r="B38" s="23"/>
      <c r="C38" s="23"/>
      <c r="D38" s="23"/>
      <c r="E38" s="23"/>
      <c r="F38" s="23"/>
      <c r="G38" s="23"/>
      <c r="H38" s="23"/>
      <c r="I38" s="23"/>
      <c r="J38" s="23"/>
      <c r="K38" s="23"/>
      <c r="L38" s="10"/>
      <c r="M38" s="10"/>
      <c r="N38" s="10"/>
      <c r="O38" s="33"/>
      <c r="P38" s="244"/>
      <c r="Q38" s="245"/>
      <c r="R38" s="245"/>
      <c r="S38" s="245"/>
      <c r="T38" s="245"/>
      <c r="U38" s="245"/>
      <c r="V38" s="246"/>
    </row>
    <row r="39" spans="1:22" ht="12" customHeight="1" x14ac:dyDescent="0.2">
      <c r="A39" s="31"/>
      <c r="B39" s="23"/>
      <c r="C39" s="23"/>
      <c r="D39" s="23"/>
      <c r="E39" s="23"/>
      <c r="F39" s="23"/>
      <c r="G39" s="23"/>
      <c r="H39" s="23"/>
      <c r="I39" s="23"/>
      <c r="J39" s="23"/>
      <c r="K39" s="23"/>
      <c r="L39" s="10"/>
      <c r="M39" s="10"/>
      <c r="N39" s="10"/>
      <c r="O39" s="32"/>
      <c r="P39" s="223"/>
      <c r="Q39" s="224"/>
      <c r="R39" s="224"/>
      <c r="S39" s="224"/>
      <c r="T39" s="224"/>
      <c r="U39" s="224"/>
      <c r="V39" s="225"/>
    </row>
    <row r="40" spans="1:22" s="207" customFormat="1" ht="15" customHeight="1" x14ac:dyDescent="0.25">
      <c r="A40" s="31"/>
      <c r="B40" s="119" t="s">
        <v>1</v>
      </c>
      <c r="C40" s="119"/>
      <c r="D40" s="119"/>
      <c r="E40" s="119"/>
      <c r="F40" s="119"/>
      <c r="G40" s="119"/>
      <c r="H40" s="119"/>
      <c r="I40" s="119"/>
      <c r="J40" s="119"/>
      <c r="K40" s="119"/>
      <c r="L40" s="206"/>
      <c r="M40" s="198">
        <f>+SUM(M15+M37+M24)</f>
        <v>0</v>
      </c>
      <c r="N40" s="198">
        <f>+SUM(N15+N37+N24)</f>
        <v>0</v>
      </c>
      <c r="O40" s="198">
        <f>+SUM(O15+O37+O24)</f>
        <v>0</v>
      </c>
      <c r="P40" s="247"/>
      <c r="Q40" s="248"/>
      <c r="R40" s="248"/>
      <c r="S40" s="248"/>
      <c r="T40" s="248">
        <f>T15+T24+T37</f>
        <v>0</v>
      </c>
      <c r="U40" s="248">
        <f>U15+U24+U37</f>
        <v>0</v>
      </c>
      <c r="V40" s="249">
        <f>+SUM(V15+V37+V24)</f>
        <v>0</v>
      </c>
    </row>
    <row r="41" spans="1:22" ht="15" customHeight="1" x14ac:dyDescent="0.2">
      <c r="A41" s="31"/>
      <c r="B41" s="23"/>
      <c r="C41" s="23"/>
      <c r="D41" s="23"/>
      <c r="E41" s="23"/>
      <c r="F41" s="23"/>
      <c r="G41" s="23"/>
      <c r="H41" s="23"/>
      <c r="I41" s="23"/>
      <c r="J41" s="23"/>
      <c r="K41" s="23"/>
      <c r="L41" s="10"/>
      <c r="M41" s="10"/>
      <c r="N41" s="10"/>
      <c r="O41" s="11"/>
      <c r="P41" s="256"/>
      <c r="Q41" s="257"/>
      <c r="R41" s="257"/>
      <c r="S41" s="257"/>
      <c r="T41" s="257"/>
      <c r="U41" s="257"/>
      <c r="V41" s="252"/>
    </row>
    <row r="42" spans="1:22" ht="15" customHeight="1" x14ac:dyDescent="0.2">
      <c r="A42" s="31"/>
      <c r="B42" s="23" t="s">
        <v>218</v>
      </c>
      <c r="C42" s="23"/>
      <c r="D42" s="23"/>
      <c r="E42" s="23"/>
      <c r="F42" s="23"/>
      <c r="G42" s="23"/>
      <c r="H42" s="23"/>
      <c r="I42" s="23"/>
      <c r="J42" s="23"/>
      <c r="K42" s="23"/>
      <c r="L42" s="10"/>
      <c r="M42" s="10"/>
      <c r="N42" s="10"/>
      <c r="O42" s="11"/>
      <c r="P42" s="256"/>
      <c r="Q42" s="257"/>
      <c r="R42" s="257"/>
      <c r="S42" s="257"/>
      <c r="T42" s="257"/>
      <c r="U42" s="257"/>
      <c r="V42" s="252"/>
    </row>
    <row r="43" spans="1:22" ht="15" customHeight="1" x14ac:dyDescent="0.2">
      <c r="A43" s="31">
        <v>750000</v>
      </c>
      <c r="B43" s="23">
        <v>1</v>
      </c>
      <c r="C43" s="48" t="s">
        <v>217</v>
      </c>
      <c r="D43" s="48"/>
      <c r="E43" s="48"/>
      <c r="F43" s="48"/>
      <c r="G43" s="48"/>
      <c r="H43" s="48"/>
      <c r="I43" s="48"/>
      <c r="J43" s="48"/>
      <c r="K43" s="48"/>
      <c r="L43" s="10"/>
      <c r="M43" s="10"/>
      <c r="N43" s="10"/>
      <c r="O43" s="45">
        <v>0</v>
      </c>
      <c r="P43" s="253"/>
      <c r="Q43" s="254"/>
      <c r="R43" s="254"/>
      <c r="S43" s="254"/>
      <c r="T43" s="254"/>
      <c r="U43" s="254"/>
      <c r="V43" s="255">
        <v>0</v>
      </c>
    </row>
    <row r="44" spans="1:22" ht="15" customHeight="1" x14ac:dyDescent="0.2">
      <c r="A44" s="31">
        <v>750000</v>
      </c>
      <c r="B44" s="23">
        <v>2</v>
      </c>
      <c r="C44" s="48" t="s">
        <v>217</v>
      </c>
      <c r="D44" s="48"/>
      <c r="E44" s="48"/>
      <c r="F44" s="48"/>
      <c r="G44" s="48"/>
      <c r="H44" s="48"/>
      <c r="I44" s="48"/>
      <c r="J44" s="48"/>
      <c r="K44" s="48"/>
      <c r="L44" s="10"/>
      <c r="M44" s="10"/>
      <c r="N44" s="10"/>
      <c r="O44" s="45">
        <v>0</v>
      </c>
      <c r="P44" s="253"/>
      <c r="Q44" s="254"/>
      <c r="R44" s="254"/>
      <c r="S44" s="254"/>
      <c r="T44" s="254"/>
      <c r="U44" s="254"/>
      <c r="V44" s="255">
        <v>0</v>
      </c>
    </row>
    <row r="45" spans="1:22" ht="15" customHeight="1" x14ac:dyDescent="0.2">
      <c r="A45" s="31">
        <v>750000</v>
      </c>
      <c r="B45" s="23">
        <v>3</v>
      </c>
      <c r="C45" s="48" t="s">
        <v>217</v>
      </c>
      <c r="D45" s="48"/>
      <c r="E45" s="48"/>
      <c r="F45" s="48"/>
      <c r="G45" s="48"/>
      <c r="H45" s="48"/>
      <c r="I45" s="48"/>
      <c r="J45" s="48"/>
      <c r="K45" s="48"/>
      <c r="L45" s="10"/>
      <c r="M45" s="10"/>
      <c r="N45" s="10"/>
      <c r="O45" s="45">
        <v>0</v>
      </c>
      <c r="P45" s="253"/>
      <c r="Q45" s="254"/>
      <c r="R45" s="254"/>
      <c r="S45" s="254"/>
      <c r="T45" s="254"/>
      <c r="U45" s="254"/>
      <c r="V45" s="255">
        <v>0</v>
      </c>
    </row>
    <row r="46" spans="1:22" ht="15" customHeight="1" x14ac:dyDescent="0.2">
      <c r="A46" s="31">
        <v>750000</v>
      </c>
      <c r="B46" s="23">
        <v>4</v>
      </c>
      <c r="C46" s="48" t="s">
        <v>217</v>
      </c>
      <c r="D46" s="48"/>
      <c r="E46" s="48"/>
      <c r="F46" s="48"/>
      <c r="G46" s="48"/>
      <c r="H46" s="48"/>
      <c r="I46" s="48"/>
      <c r="J46" s="48"/>
      <c r="K46" s="48"/>
      <c r="L46" s="10"/>
      <c r="M46" s="10"/>
      <c r="N46" s="10"/>
      <c r="O46" s="45">
        <v>0</v>
      </c>
      <c r="P46" s="253"/>
      <c r="Q46" s="254"/>
      <c r="R46" s="254"/>
      <c r="S46" s="254"/>
      <c r="T46" s="254"/>
      <c r="U46" s="254"/>
      <c r="V46" s="255">
        <v>0</v>
      </c>
    </row>
    <row r="47" spans="1:22" ht="15" customHeight="1" x14ac:dyDescent="0.2">
      <c r="A47" s="31">
        <v>750000</v>
      </c>
      <c r="B47" s="23">
        <v>5</v>
      </c>
      <c r="C47" s="48" t="s">
        <v>217</v>
      </c>
      <c r="D47" s="48"/>
      <c r="E47" s="48"/>
      <c r="F47" s="48"/>
      <c r="G47" s="48"/>
      <c r="H47" s="48"/>
      <c r="I47" s="48"/>
      <c r="J47" s="48"/>
      <c r="K47" s="48"/>
      <c r="L47" s="10"/>
      <c r="M47" s="10"/>
      <c r="N47" s="10"/>
      <c r="O47" s="45">
        <v>0</v>
      </c>
      <c r="P47" s="253"/>
      <c r="Q47" s="254"/>
      <c r="R47" s="254"/>
      <c r="S47" s="254"/>
      <c r="T47" s="254"/>
      <c r="U47" s="254"/>
      <c r="V47" s="255">
        <v>0</v>
      </c>
    </row>
    <row r="48" spans="1:22" ht="15" customHeight="1" x14ac:dyDescent="0.2">
      <c r="A48" s="31"/>
      <c r="B48" s="23"/>
      <c r="C48" s="23"/>
      <c r="D48" s="23"/>
      <c r="E48" s="23"/>
      <c r="F48" s="23"/>
      <c r="G48" s="23"/>
      <c r="H48" s="23"/>
      <c r="I48" s="23"/>
      <c r="J48" s="23"/>
      <c r="K48" s="23"/>
      <c r="L48" s="10"/>
      <c r="M48" s="10"/>
      <c r="N48" s="10"/>
      <c r="O48" s="11"/>
      <c r="P48" s="256"/>
      <c r="Q48" s="257"/>
      <c r="R48" s="257"/>
      <c r="S48" s="257"/>
      <c r="T48" s="257"/>
      <c r="U48" s="257"/>
      <c r="V48" s="258"/>
    </row>
    <row r="49" spans="1:22" ht="15" customHeight="1" x14ac:dyDescent="0.2">
      <c r="A49" s="31"/>
      <c r="B49" s="56" t="s">
        <v>2</v>
      </c>
      <c r="C49" s="56"/>
      <c r="D49" s="56"/>
      <c r="E49" s="56"/>
      <c r="F49" s="56"/>
      <c r="G49" s="56"/>
      <c r="H49" s="56"/>
      <c r="I49" s="56"/>
      <c r="J49" s="56"/>
      <c r="K49" s="56"/>
      <c r="L49" s="58"/>
      <c r="M49" s="58"/>
      <c r="N49" s="58"/>
      <c r="O49" s="59">
        <f>+SUM(O43:O47)</f>
        <v>0</v>
      </c>
      <c r="P49" s="226"/>
      <c r="Q49" s="220"/>
      <c r="R49" s="220"/>
      <c r="S49" s="220"/>
      <c r="T49" s="220"/>
      <c r="U49" s="220"/>
      <c r="V49" s="222">
        <f>SUM(V43:V47)</f>
        <v>0</v>
      </c>
    </row>
    <row r="50" spans="1:22" ht="15" customHeight="1" x14ac:dyDescent="0.2">
      <c r="A50" s="31"/>
      <c r="B50" s="23"/>
      <c r="C50" s="23"/>
      <c r="D50" s="23"/>
      <c r="E50" s="23"/>
      <c r="F50" s="23"/>
      <c r="G50" s="23"/>
      <c r="H50" s="23"/>
      <c r="I50" s="23"/>
      <c r="J50" s="23"/>
      <c r="K50" s="23"/>
      <c r="L50" s="10"/>
      <c r="M50" s="10"/>
      <c r="N50" s="10"/>
      <c r="O50" s="11"/>
      <c r="P50" s="256"/>
      <c r="Q50" s="257"/>
      <c r="R50" s="257"/>
      <c r="S50" s="257"/>
      <c r="T50" s="257"/>
      <c r="U50" s="257"/>
      <c r="V50" s="252"/>
    </row>
    <row r="51" spans="1:22" ht="15" customHeight="1" x14ac:dyDescent="0.2">
      <c r="A51" s="31"/>
      <c r="B51" s="23" t="s">
        <v>49</v>
      </c>
      <c r="C51" s="23"/>
      <c r="D51" s="23"/>
      <c r="E51" s="23"/>
      <c r="F51" s="23"/>
      <c r="G51" s="23"/>
      <c r="H51" s="23"/>
      <c r="I51" s="23"/>
      <c r="J51" s="23"/>
      <c r="K51" s="23"/>
      <c r="L51" s="2"/>
      <c r="M51" s="2"/>
      <c r="N51" s="10"/>
      <c r="O51" s="11"/>
      <c r="P51" s="256"/>
      <c r="Q51" s="257"/>
      <c r="R51" s="257"/>
      <c r="S51" s="257"/>
      <c r="T51" s="257"/>
      <c r="U51" s="257"/>
      <c r="V51" s="252"/>
    </row>
    <row r="52" spans="1:22" ht="15" customHeight="1" x14ac:dyDescent="0.2">
      <c r="A52" s="31">
        <v>731000</v>
      </c>
      <c r="B52" s="23">
        <v>1</v>
      </c>
      <c r="C52" s="23" t="s">
        <v>8</v>
      </c>
      <c r="D52" s="23"/>
      <c r="E52" s="23" t="s">
        <v>160</v>
      </c>
      <c r="F52" s="23"/>
      <c r="G52" s="28"/>
      <c r="H52" s="23"/>
      <c r="I52" s="23"/>
      <c r="J52" s="28"/>
      <c r="K52" s="28"/>
      <c r="L52" s="2"/>
      <c r="M52" s="13"/>
      <c r="N52" s="13"/>
      <c r="O52" s="45">
        <v>0</v>
      </c>
      <c r="P52" s="253"/>
      <c r="Q52" s="254"/>
      <c r="R52" s="254"/>
      <c r="S52" s="254"/>
      <c r="T52" s="254"/>
      <c r="U52" s="254"/>
      <c r="V52" s="255">
        <v>0</v>
      </c>
    </row>
    <row r="53" spans="1:22" ht="15" customHeight="1" x14ac:dyDescent="0.2">
      <c r="A53" s="31">
        <v>731310</v>
      </c>
      <c r="B53" s="23">
        <v>2</v>
      </c>
      <c r="C53" s="23" t="s">
        <v>25</v>
      </c>
      <c r="D53" s="23"/>
      <c r="E53" s="23"/>
      <c r="F53" s="23"/>
      <c r="G53" s="28"/>
      <c r="H53" s="23"/>
      <c r="I53" s="23"/>
      <c r="J53" s="28"/>
      <c r="K53" s="28"/>
      <c r="L53" s="2"/>
      <c r="M53" s="2"/>
      <c r="N53" s="13"/>
      <c r="O53" s="45">
        <v>0</v>
      </c>
      <c r="P53" s="253"/>
      <c r="Q53" s="254"/>
      <c r="R53" s="254"/>
      <c r="S53" s="254"/>
      <c r="T53" s="254"/>
      <c r="U53" s="254"/>
      <c r="V53" s="255">
        <v>0</v>
      </c>
    </row>
    <row r="54" spans="1:22" ht="15" customHeight="1" x14ac:dyDescent="0.2">
      <c r="A54" s="31"/>
      <c r="B54" s="23"/>
      <c r="C54" s="23"/>
      <c r="D54" s="23"/>
      <c r="E54" s="23"/>
      <c r="F54" s="23"/>
      <c r="G54" s="23"/>
      <c r="H54" s="23"/>
      <c r="I54" s="23"/>
      <c r="J54" s="23"/>
      <c r="K54" s="23"/>
      <c r="L54" s="10"/>
      <c r="M54" s="10"/>
      <c r="N54" s="10"/>
      <c r="O54" s="11"/>
      <c r="P54" s="256"/>
      <c r="Q54" s="257"/>
      <c r="R54" s="257"/>
      <c r="S54" s="257"/>
      <c r="T54" s="257"/>
      <c r="U54" s="257"/>
      <c r="V54" s="258"/>
    </row>
    <row r="55" spans="1:22" ht="15" customHeight="1" x14ac:dyDescent="0.2">
      <c r="A55" s="31"/>
      <c r="B55" s="56" t="s">
        <v>3</v>
      </c>
      <c r="C55" s="56"/>
      <c r="D55" s="56"/>
      <c r="E55" s="56"/>
      <c r="F55" s="56"/>
      <c r="G55" s="56"/>
      <c r="H55" s="56"/>
      <c r="I55" s="56"/>
      <c r="J55" s="56"/>
      <c r="K55" s="56"/>
      <c r="L55" s="58"/>
      <c r="M55" s="58"/>
      <c r="N55" s="58"/>
      <c r="O55" s="59">
        <f>SUM(O52:O53)</f>
        <v>0</v>
      </c>
      <c r="P55" s="226"/>
      <c r="Q55" s="220"/>
      <c r="R55" s="220"/>
      <c r="S55" s="220"/>
      <c r="T55" s="220"/>
      <c r="U55" s="220"/>
      <c r="V55" s="222">
        <f>SUM(V52:V53)</f>
        <v>0</v>
      </c>
    </row>
    <row r="56" spans="1:22" ht="15" customHeight="1" x14ac:dyDescent="0.2">
      <c r="A56" s="31"/>
      <c r="B56" s="23"/>
      <c r="C56" s="23"/>
      <c r="D56" s="23"/>
      <c r="E56" s="23"/>
      <c r="F56" s="23"/>
      <c r="G56" s="23"/>
      <c r="H56" s="23"/>
      <c r="I56" s="23"/>
      <c r="J56" s="23"/>
      <c r="K56" s="23"/>
      <c r="L56" s="10"/>
      <c r="M56" s="10"/>
      <c r="N56" s="10"/>
      <c r="O56" s="11"/>
      <c r="P56" s="256"/>
      <c r="Q56" s="257"/>
      <c r="R56" s="257"/>
      <c r="S56" s="257"/>
      <c r="T56" s="257"/>
      <c r="U56" s="257"/>
      <c r="V56" s="252"/>
    </row>
    <row r="57" spans="1:22" ht="15" customHeight="1" x14ac:dyDescent="0.2">
      <c r="A57" s="31"/>
      <c r="B57" s="23" t="s">
        <v>97</v>
      </c>
      <c r="C57" s="23"/>
      <c r="D57" s="23"/>
      <c r="E57" s="23"/>
      <c r="F57" s="22"/>
      <c r="G57" s="23"/>
      <c r="H57" s="23"/>
      <c r="I57" s="23"/>
      <c r="J57" s="23"/>
      <c r="K57" s="23"/>
      <c r="L57" s="10"/>
      <c r="M57" s="10"/>
      <c r="N57" s="10"/>
      <c r="O57" s="11"/>
      <c r="P57" s="256"/>
      <c r="Q57" s="257"/>
      <c r="R57" s="257"/>
      <c r="S57" s="257"/>
      <c r="T57" s="257"/>
      <c r="U57" s="257"/>
      <c r="V57" s="252"/>
    </row>
    <row r="58" spans="1:22" ht="15" customHeight="1" x14ac:dyDescent="0.2">
      <c r="A58" s="31">
        <v>719549</v>
      </c>
      <c r="B58" s="23">
        <v>1</v>
      </c>
      <c r="C58" s="23" t="s">
        <v>26</v>
      </c>
      <c r="D58" s="23"/>
      <c r="E58" s="23"/>
      <c r="F58" s="22"/>
      <c r="G58" s="23"/>
      <c r="H58" s="23"/>
      <c r="I58" s="23"/>
      <c r="J58" s="23"/>
      <c r="K58" s="23"/>
      <c r="L58" s="10"/>
      <c r="M58" s="10"/>
      <c r="N58" s="10"/>
      <c r="O58" s="45">
        <v>0</v>
      </c>
      <c r="P58" s="253"/>
      <c r="Q58" s="254"/>
      <c r="R58" s="254"/>
      <c r="S58" s="254"/>
      <c r="T58" s="254"/>
      <c r="U58" s="254"/>
      <c r="V58" s="255">
        <v>0</v>
      </c>
    </row>
    <row r="59" spans="1:22" ht="15" customHeight="1" x14ac:dyDescent="0.2">
      <c r="A59" s="31">
        <v>731129</v>
      </c>
      <c r="B59" s="23">
        <v>2</v>
      </c>
      <c r="C59" s="23" t="s">
        <v>27</v>
      </c>
      <c r="D59" s="23"/>
      <c r="E59" s="23"/>
      <c r="F59" s="22"/>
      <c r="G59" s="23"/>
      <c r="H59" s="23"/>
      <c r="I59" s="23"/>
      <c r="J59" s="23"/>
      <c r="K59" s="23"/>
      <c r="L59" s="10"/>
      <c r="M59" s="10"/>
      <c r="N59" s="10"/>
      <c r="O59" s="45">
        <v>0</v>
      </c>
      <c r="P59" s="253"/>
      <c r="Q59" s="254"/>
      <c r="R59" s="254"/>
      <c r="S59" s="254"/>
      <c r="T59" s="254"/>
      <c r="U59" s="254"/>
      <c r="V59" s="255">
        <v>0</v>
      </c>
    </row>
    <row r="60" spans="1:22" ht="15" customHeight="1" x14ac:dyDescent="0.2">
      <c r="A60" s="31">
        <v>731159</v>
      </c>
      <c r="B60" s="23">
        <v>3</v>
      </c>
      <c r="C60" s="23" t="s">
        <v>28</v>
      </c>
      <c r="D60" s="23"/>
      <c r="E60" s="23"/>
      <c r="F60" s="22"/>
      <c r="G60" s="23"/>
      <c r="H60" s="23"/>
      <c r="I60" s="23"/>
      <c r="J60" s="23"/>
      <c r="K60" s="23"/>
      <c r="L60" s="10"/>
      <c r="M60" s="10"/>
      <c r="N60" s="10"/>
      <c r="O60" s="45">
        <v>0</v>
      </c>
      <c r="P60" s="253"/>
      <c r="Q60" s="254"/>
      <c r="R60" s="254"/>
      <c r="S60" s="254"/>
      <c r="T60" s="254"/>
      <c r="U60" s="254"/>
      <c r="V60" s="255">
        <v>0</v>
      </c>
    </row>
    <row r="61" spans="1:22" ht="15" customHeight="1" x14ac:dyDescent="0.2">
      <c r="A61" s="31">
        <v>729909</v>
      </c>
      <c r="B61" s="23">
        <v>4</v>
      </c>
      <c r="C61" s="23" t="s">
        <v>15</v>
      </c>
      <c r="D61" s="23"/>
      <c r="E61" s="23"/>
      <c r="F61" s="22"/>
      <c r="G61" s="23"/>
      <c r="H61" s="23"/>
      <c r="I61" s="23"/>
      <c r="J61" s="23"/>
      <c r="K61" s="23"/>
      <c r="L61" s="10"/>
      <c r="M61" s="10"/>
      <c r="N61" s="10"/>
      <c r="O61" s="45">
        <v>0</v>
      </c>
      <c r="P61" s="253"/>
      <c r="Q61" s="254"/>
      <c r="R61" s="254"/>
      <c r="S61" s="254"/>
      <c r="T61" s="254"/>
      <c r="U61" s="254"/>
      <c r="V61" s="255">
        <v>0</v>
      </c>
    </row>
    <row r="62" spans="1:22" ht="15" customHeight="1" x14ac:dyDescent="0.2">
      <c r="A62" s="31"/>
      <c r="B62" s="23"/>
      <c r="C62" s="23"/>
      <c r="D62" s="23"/>
      <c r="E62" s="23"/>
      <c r="F62" s="22"/>
      <c r="G62" s="23"/>
      <c r="H62" s="23"/>
      <c r="I62" s="23"/>
      <c r="J62" s="23"/>
      <c r="K62" s="23"/>
      <c r="L62" s="10"/>
      <c r="M62" s="10"/>
      <c r="N62" s="10"/>
      <c r="O62" s="11"/>
      <c r="P62" s="256"/>
      <c r="Q62" s="257"/>
      <c r="R62" s="257"/>
      <c r="S62" s="257"/>
      <c r="T62" s="257"/>
      <c r="U62" s="257"/>
      <c r="V62" s="252"/>
    </row>
    <row r="63" spans="1:22" ht="15" customHeight="1" x14ac:dyDescent="0.2">
      <c r="A63" s="31"/>
      <c r="B63" s="56" t="s">
        <v>105</v>
      </c>
      <c r="C63" s="56"/>
      <c r="D63" s="56"/>
      <c r="E63" s="56"/>
      <c r="F63" s="60"/>
      <c r="G63" s="56"/>
      <c r="H63" s="56"/>
      <c r="I63" s="56"/>
      <c r="J63" s="56"/>
      <c r="K63" s="56"/>
      <c r="L63" s="58"/>
      <c r="M63" s="58"/>
      <c r="N63" s="58"/>
      <c r="O63" s="59">
        <f>SUM(O58:O62)</f>
        <v>0</v>
      </c>
      <c r="P63" s="226"/>
      <c r="Q63" s="220"/>
      <c r="R63" s="220"/>
      <c r="S63" s="220"/>
      <c r="T63" s="220"/>
      <c r="U63" s="220"/>
      <c r="V63" s="222">
        <f>SUM(V58:V61)</f>
        <v>0</v>
      </c>
    </row>
    <row r="64" spans="1:22" ht="15" customHeight="1" x14ac:dyDescent="0.2">
      <c r="A64" s="31"/>
      <c r="B64" s="23"/>
      <c r="C64" s="23"/>
      <c r="D64" s="23"/>
      <c r="E64" s="23"/>
      <c r="F64" s="23"/>
      <c r="G64" s="23"/>
      <c r="H64" s="23"/>
      <c r="I64" s="23"/>
      <c r="J64" s="23"/>
      <c r="K64" s="23"/>
      <c r="L64" s="10"/>
      <c r="M64" s="10"/>
      <c r="N64" s="10"/>
      <c r="O64" s="11"/>
      <c r="P64" s="256"/>
      <c r="Q64" s="257"/>
      <c r="R64" s="257"/>
      <c r="S64" s="257"/>
      <c r="T64" s="257"/>
      <c r="U64" s="257"/>
      <c r="V64" s="252"/>
    </row>
    <row r="65" spans="1:22" ht="15" customHeight="1" x14ac:dyDescent="0.2">
      <c r="A65" s="31"/>
      <c r="B65" s="23" t="s">
        <v>16</v>
      </c>
      <c r="C65" s="23"/>
      <c r="D65" s="23"/>
      <c r="E65" s="23"/>
      <c r="F65" s="23"/>
      <c r="G65" s="23"/>
      <c r="H65" s="23"/>
      <c r="I65" s="23"/>
      <c r="J65" s="23"/>
      <c r="K65" s="23"/>
      <c r="L65" s="10"/>
      <c r="M65" s="10"/>
      <c r="N65" s="10"/>
      <c r="O65" s="11"/>
      <c r="P65" s="256"/>
      <c r="Q65" s="257"/>
      <c r="R65" s="257"/>
      <c r="S65" s="257"/>
      <c r="T65" s="257"/>
      <c r="U65" s="257"/>
      <c r="V65" s="252"/>
    </row>
    <row r="66" spans="1:22" ht="15" customHeight="1" x14ac:dyDescent="0.2">
      <c r="A66" s="31"/>
      <c r="B66" s="23">
        <v>1</v>
      </c>
      <c r="C66" s="67" t="s">
        <v>17</v>
      </c>
      <c r="D66" s="23"/>
      <c r="E66" s="23"/>
      <c r="F66" s="23"/>
      <c r="G66" s="23"/>
      <c r="H66" s="23"/>
      <c r="I66" s="23"/>
      <c r="J66" s="23"/>
      <c r="K66" s="23"/>
      <c r="L66" s="10"/>
      <c r="M66" s="10"/>
      <c r="N66" s="10"/>
      <c r="O66" s="71"/>
      <c r="P66" s="259"/>
      <c r="Q66" s="260"/>
      <c r="R66" s="260"/>
      <c r="S66" s="260"/>
      <c r="T66" s="260"/>
      <c r="U66" s="260"/>
      <c r="V66" s="261"/>
    </row>
    <row r="67" spans="1:22" ht="15" customHeight="1"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ht="15" customHeight="1"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ht="15" customHeight="1"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ht="15" customHeight="1"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ht="15" customHeight="1" x14ac:dyDescent="0.2">
      <c r="A71" s="31">
        <v>734000</v>
      </c>
      <c r="B71" s="23">
        <v>2</v>
      </c>
      <c r="C71" s="23" t="s">
        <v>18</v>
      </c>
      <c r="D71" s="23"/>
      <c r="E71" s="23"/>
      <c r="F71" s="23"/>
      <c r="G71" s="23"/>
      <c r="H71" s="23"/>
      <c r="I71" s="23"/>
      <c r="J71" s="23"/>
      <c r="K71" s="23"/>
      <c r="L71" s="10"/>
      <c r="M71" s="10"/>
      <c r="N71" s="10"/>
      <c r="O71" s="45">
        <v>0</v>
      </c>
      <c r="P71" s="253"/>
      <c r="Q71" s="254"/>
      <c r="R71" s="254"/>
      <c r="S71" s="254"/>
      <c r="T71" s="254"/>
      <c r="U71" s="254"/>
      <c r="V71" s="255">
        <v>0</v>
      </c>
    </row>
    <row r="72" spans="1:22" ht="15" customHeight="1" x14ac:dyDescent="0.2">
      <c r="A72" s="31">
        <v>732000</v>
      </c>
      <c r="B72" s="23">
        <v>3</v>
      </c>
      <c r="C72" s="23" t="s">
        <v>29</v>
      </c>
      <c r="D72" s="23"/>
      <c r="E72" s="23"/>
      <c r="F72" s="23"/>
      <c r="G72" s="23"/>
      <c r="H72" s="23"/>
      <c r="I72" s="23"/>
      <c r="J72" s="23"/>
      <c r="K72" s="23"/>
      <c r="L72" s="10"/>
      <c r="M72" s="10"/>
      <c r="N72" s="10"/>
      <c r="O72" s="45">
        <v>0</v>
      </c>
      <c r="P72" s="253"/>
      <c r="Q72" s="254"/>
      <c r="R72" s="254"/>
      <c r="S72" s="254"/>
      <c r="T72" s="254"/>
      <c r="U72" s="254"/>
      <c r="V72" s="255">
        <v>0</v>
      </c>
    </row>
    <row r="73" spans="1:22" ht="15" customHeight="1" x14ac:dyDescent="0.2">
      <c r="A73" s="31">
        <v>719535</v>
      </c>
      <c r="B73" s="23">
        <v>4</v>
      </c>
      <c r="C73" s="23" t="s">
        <v>124</v>
      </c>
      <c r="D73" s="23"/>
      <c r="E73" s="23"/>
      <c r="F73" s="23"/>
      <c r="G73" s="23"/>
      <c r="H73" s="23"/>
      <c r="I73" s="23"/>
      <c r="J73" s="23"/>
      <c r="K73" s="23"/>
      <c r="L73" s="10"/>
      <c r="M73" s="10"/>
      <c r="N73" s="10"/>
      <c r="O73" s="45">
        <v>0</v>
      </c>
      <c r="P73" s="253"/>
      <c r="Q73" s="254"/>
      <c r="R73" s="254"/>
      <c r="S73" s="254"/>
      <c r="T73" s="254"/>
      <c r="U73" s="254"/>
      <c r="V73" s="255">
        <v>0</v>
      </c>
    </row>
    <row r="74" spans="1:22" ht="15" customHeight="1" x14ac:dyDescent="0.2">
      <c r="A74" s="31">
        <v>719540</v>
      </c>
      <c r="B74" s="23">
        <v>5</v>
      </c>
      <c r="C74" s="23" t="s">
        <v>153</v>
      </c>
      <c r="D74" s="23"/>
      <c r="E74" s="23"/>
      <c r="F74" s="23"/>
      <c r="G74" s="23"/>
      <c r="H74" s="23"/>
      <c r="I74" s="23"/>
      <c r="J74" s="23"/>
      <c r="K74" s="23"/>
      <c r="L74" s="10"/>
      <c r="M74" s="10"/>
      <c r="N74" s="10"/>
      <c r="O74" s="45">
        <v>0</v>
      </c>
      <c r="P74" s="253"/>
      <c r="Q74" s="254"/>
      <c r="R74" s="254"/>
      <c r="S74" s="254"/>
      <c r="T74" s="254"/>
      <c r="U74" s="254"/>
      <c r="V74" s="255">
        <v>0</v>
      </c>
    </row>
    <row r="75" spans="1:22" ht="15" customHeight="1" x14ac:dyDescent="0.2">
      <c r="A75" s="31">
        <v>719545</v>
      </c>
      <c r="B75" s="23">
        <v>6</v>
      </c>
      <c r="C75" s="23" t="s">
        <v>154</v>
      </c>
      <c r="D75" s="23"/>
      <c r="E75" s="23"/>
      <c r="F75" s="23"/>
      <c r="G75" s="23"/>
      <c r="H75" s="23"/>
      <c r="I75" s="23"/>
      <c r="J75" s="23"/>
      <c r="K75" s="23"/>
      <c r="L75" s="10"/>
      <c r="M75" s="10"/>
      <c r="N75" s="10"/>
      <c r="O75" s="45">
        <v>0</v>
      </c>
      <c r="P75" s="253"/>
      <c r="Q75" s="254"/>
      <c r="R75" s="254"/>
      <c r="S75" s="254"/>
      <c r="T75" s="254"/>
      <c r="U75" s="254"/>
      <c r="V75" s="255">
        <v>0</v>
      </c>
    </row>
    <row r="76" spans="1:22" ht="15" customHeight="1" x14ac:dyDescent="0.2">
      <c r="A76" s="31">
        <v>765900</v>
      </c>
      <c r="B76" s="23">
        <v>7</v>
      </c>
      <c r="C76" s="23" t="s">
        <v>51</v>
      </c>
      <c r="D76" s="23"/>
      <c r="E76" s="23"/>
      <c r="F76" s="23"/>
      <c r="G76" s="23"/>
      <c r="H76" s="23"/>
      <c r="I76" s="23"/>
      <c r="J76" s="23"/>
      <c r="K76" s="23"/>
      <c r="L76" s="10"/>
      <c r="M76" s="10"/>
      <c r="N76" s="10"/>
      <c r="O76" s="45">
        <v>0</v>
      </c>
      <c r="P76" s="253"/>
      <c r="Q76" s="254"/>
      <c r="R76" s="254"/>
      <c r="S76" s="254"/>
      <c r="T76" s="254"/>
      <c r="U76" s="254"/>
      <c r="V76" s="255">
        <v>0</v>
      </c>
    </row>
    <row r="77" spans="1:22" ht="15" customHeight="1" x14ac:dyDescent="0.2">
      <c r="A77" s="31" t="s">
        <v>213</v>
      </c>
      <c r="B77" s="23">
        <v>8</v>
      </c>
      <c r="C77" s="23" t="s">
        <v>123</v>
      </c>
      <c r="D77" s="23"/>
      <c r="E77" s="23"/>
      <c r="F77" s="23"/>
      <c r="G77" s="23"/>
      <c r="H77" s="23"/>
      <c r="I77" s="23"/>
      <c r="J77" s="23"/>
      <c r="K77" s="23"/>
      <c r="L77" s="10"/>
      <c r="M77" s="10"/>
      <c r="N77" s="10"/>
      <c r="O77" s="45">
        <v>0</v>
      </c>
      <c r="P77" s="253"/>
      <c r="Q77" s="254"/>
      <c r="R77" s="254"/>
      <c r="S77" s="254"/>
      <c r="T77" s="254"/>
      <c r="U77" s="254"/>
      <c r="V77" s="255">
        <v>0</v>
      </c>
    </row>
    <row r="78" spans="1:22" ht="15" customHeight="1" x14ac:dyDescent="0.2">
      <c r="A78" s="31"/>
      <c r="B78" s="23"/>
      <c r="C78" s="23"/>
      <c r="D78" s="23"/>
      <c r="E78" s="23"/>
      <c r="F78" s="23"/>
      <c r="G78" s="23"/>
      <c r="H78" s="23"/>
      <c r="I78" s="23"/>
      <c r="J78" s="23"/>
      <c r="K78" s="23"/>
      <c r="L78" s="10"/>
      <c r="M78" s="10"/>
      <c r="N78" s="10"/>
      <c r="O78" s="11"/>
      <c r="P78" s="256"/>
      <c r="Q78" s="257"/>
      <c r="R78" s="257"/>
      <c r="S78" s="257"/>
      <c r="T78" s="257"/>
      <c r="U78" s="257"/>
      <c r="V78" s="252"/>
    </row>
    <row r="79" spans="1:22" ht="15" customHeight="1" x14ac:dyDescent="0.2">
      <c r="A79" s="31"/>
      <c r="B79" s="56" t="s">
        <v>11</v>
      </c>
      <c r="C79" s="56"/>
      <c r="D79" s="56"/>
      <c r="E79" s="56"/>
      <c r="F79" s="56"/>
      <c r="G79" s="56"/>
      <c r="H79" s="56"/>
      <c r="I79" s="56"/>
      <c r="J79" s="56"/>
      <c r="K79" s="56"/>
      <c r="L79" s="58"/>
      <c r="M79" s="58"/>
      <c r="N79" s="58"/>
      <c r="O79" s="59">
        <f>SUM(O70:O77)</f>
        <v>0</v>
      </c>
      <c r="P79" s="226"/>
      <c r="Q79" s="220"/>
      <c r="R79" s="220"/>
      <c r="S79" s="220"/>
      <c r="T79" s="220"/>
      <c r="U79" s="220"/>
      <c r="V79" s="222">
        <f>SUM(V70:V77)</f>
        <v>0</v>
      </c>
    </row>
    <row r="80" spans="1:22" ht="15" customHeight="1" x14ac:dyDescent="0.2">
      <c r="A80" s="31"/>
      <c r="B80" s="23"/>
      <c r="C80" s="23"/>
      <c r="D80" s="23"/>
      <c r="E80" s="23"/>
      <c r="F80" s="23"/>
      <c r="G80" s="23"/>
      <c r="H80" s="23"/>
      <c r="I80" s="23"/>
      <c r="J80" s="23"/>
      <c r="K80" s="23"/>
      <c r="L80" s="10"/>
      <c r="M80" s="10"/>
      <c r="N80" s="10"/>
      <c r="O80" s="11"/>
      <c r="P80" s="256"/>
      <c r="Q80" s="257"/>
      <c r="R80" s="257"/>
      <c r="S80" s="257"/>
      <c r="T80" s="257"/>
      <c r="U80" s="257"/>
      <c r="V80" s="267"/>
    </row>
    <row r="81" spans="1:22" ht="15" customHeight="1" x14ac:dyDescent="0.2">
      <c r="A81" s="31"/>
      <c r="B81" s="56" t="s">
        <v>12</v>
      </c>
      <c r="C81" s="56"/>
      <c r="D81" s="56"/>
      <c r="E81" s="56"/>
      <c r="F81" s="56"/>
      <c r="G81" s="56"/>
      <c r="H81" s="56"/>
      <c r="I81" s="56"/>
      <c r="J81" s="56"/>
      <c r="K81" s="56"/>
      <c r="L81" s="58"/>
      <c r="M81" s="58"/>
      <c r="N81" s="58"/>
      <c r="O81" s="59">
        <f>SUM(O40+O49+O55+O63+O79)</f>
        <v>0</v>
      </c>
      <c r="P81" s="226"/>
      <c r="Q81" s="220"/>
      <c r="R81" s="220"/>
      <c r="S81" s="220"/>
      <c r="T81" s="220"/>
      <c r="U81" s="220"/>
      <c r="V81" s="222">
        <f>SUM(V40+V49+V55+V63+V79)</f>
        <v>0</v>
      </c>
    </row>
    <row r="82" spans="1:22" ht="15" customHeight="1" x14ac:dyDescent="0.2">
      <c r="A82" s="31"/>
      <c r="B82" s="2"/>
      <c r="C82" s="2"/>
      <c r="D82" s="2"/>
      <c r="E82" s="2"/>
      <c r="F82" s="2"/>
      <c r="G82" s="2"/>
      <c r="H82" s="2"/>
      <c r="I82" s="2"/>
      <c r="J82" s="2"/>
      <c r="K82" s="2"/>
      <c r="L82" s="2"/>
      <c r="M82" s="2"/>
      <c r="N82" s="2"/>
      <c r="O82" s="2"/>
      <c r="P82" s="89"/>
      <c r="Q82" s="2"/>
      <c r="R82" s="2"/>
      <c r="S82" s="2"/>
      <c r="T82" s="2"/>
      <c r="U82" s="2"/>
      <c r="V82" s="267"/>
    </row>
    <row r="83" spans="1:22" s="2" customFormat="1"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s="2" customFormat="1" x14ac:dyDescent="0.2">
      <c r="A84" s="9"/>
      <c r="B84" s="23"/>
      <c r="C84" s="23"/>
      <c r="D84" s="23"/>
      <c r="E84" s="23"/>
      <c r="F84" s="23"/>
      <c r="G84" s="23"/>
      <c r="L84" s="10"/>
      <c r="M84" s="10"/>
      <c r="N84" s="10"/>
      <c r="O84" s="33"/>
      <c r="P84" s="235"/>
      <c r="Q84" s="236"/>
      <c r="R84" s="236"/>
      <c r="S84" s="236"/>
      <c r="T84" s="236"/>
      <c r="U84" s="236"/>
      <c r="V84" s="237"/>
    </row>
    <row r="85" spans="1:22" s="2" customFormat="1" ht="15.75" thickBot="1" x14ac:dyDescent="0.25">
      <c r="A85" s="9"/>
      <c r="B85" s="56" t="s">
        <v>4</v>
      </c>
      <c r="C85" s="56"/>
      <c r="D85" s="56"/>
      <c r="E85" s="56"/>
      <c r="F85" s="56"/>
      <c r="G85" s="56"/>
      <c r="H85" s="57"/>
      <c r="I85" s="57"/>
      <c r="J85" s="57"/>
      <c r="K85" s="57"/>
      <c r="L85" s="58"/>
      <c r="M85" s="58"/>
      <c r="N85" s="58"/>
      <c r="O85" s="59">
        <f>SUM(O81+O83)</f>
        <v>0</v>
      </c>
      <c r="P85" s="268"/>
      <c r="Q85" s="269"/>
      <c r="R85" s="269"/>
      <c r="S85" s="269"/>
      <c r="T85" s="269"/>
      <c r="U85" s="269"/>
      <c r="V85" s="270">
        <f>SUM(V81+V83)</f>
        <v>0</v>
      </c>
    </row>
    <row r="86" spans="1:22" s="2" customFormat="1" ht="15.75" thickBot="1" x14ac:dyDescent="0.25">
      <c r="A86" s="9"/>
    </row>
    <row r="87" spans="1:22" s="2" customFormat="1" ht="15.75" thickBot="1" x14ac:dyDescent="0.25">
      <c r="A87" s="1"/>
      <c r="B87" s="343" t="s">
        <v>48</v>
      </c>
      <c r="C87" s="344"/>
      <c r="D87" s="344"/>
      <c r="E87" s="344"/>
      <c r="F87" s="344"/>
      <c r="G87" s="344"/>
      <c r="H87" s="344"/>
      <c r="I87" s="344"/>
      <c r="J87" s="344"/>
      <c r="K87" s="344"/>
      <c r="L87" s="344"/>
      <c r="M87" s="344"/>
      <c r="N87" s="345"/>
      <c r="O87" s="326">
        <f>O85+V85</f>
        <v>0</v>
      </c>
      <c r="P87" s="327"/>
      <c r="Q87" s="327"/>
      <c r="R87" s="327"/>
      <c r="S87" s="327"/>
      <c r="T87" s="327"/>
      <c r="U87" s="327"/>
      <c r="V87" s="328"/>
    </row>
    <row r="88" spans="1:22" x14ac:dyDescent="0.2">
      <c r="A88" s="14"/>
      <c r="B88" s="2"/>
      <c r="C88" s="2"/>
      <c r="D88" s="2"/>
      <c r="E88" s="2"/>
      <c r="F88" s="10"/>
      <c r="G88" s="2"/>
      <c r="H88" s="2"/>
      <c r="I88" s="2"/>
      <c r="J88" s="2"/>
      <c r="K88" s="2"/>
      <c r="L88" s="10"/>
      <c r="M88" s="10"/>
      <c r="N88" s="10"/>
      <c r="O88" s="10"/>
      <c r="P88" s="10"/>
      <c r="Q88" s="10"/>
      <c r="R88" s="10"/>
      <c r="S88" s="10"/>
      <c r="T88" s="10"/>
      <c r="U88" s="10"/>
    </row>
    <row r="89" spans="1:22" x14ac:dyDescent="0.2">
      <c r="A89" s="14"/>
      <c r="B89" s="2"/>
      <c r="C89" s="2"/>
      <c r="D89" s="2"/>
      <c r="E89" s="2"/>
      <c r="F89" s="10"/>
      <c r="G89" s="2"/>
      <c r="H89" s="2"/>
      <c r="I89" s="2"/>
      <c r="J89" s="2"/>
      <c r="K89" s="2"/>
      <c r="L89" s="10"/>
      <c r="M89" s="10"/>
      <c r="N89" s="10"/>
      <c r="O89" s="10"/>
      <c r="P89" s="10"/>
      <c r="Q89" s="10"/>
      <c r="R89" s="10"/>
      <c r="S89" s="10"/>
      <c r="T89" s="10"/>
      <c r="U89" s="10"/>
    </row>
    <row r="90" spans="1:22" x14ac:dyDescent="0.2">
      <c r="A90" s="14"/>
      <c r="B90" s="356" t="s">
        <v>5</v>
      </c>
      <c r="C90" s="357"/>
      <c r="D90" s="357"/>
      <c r="E90" s="357"/>
      <c r="F90" s="357"/>
      <c r="G90" s="357"/>
      <c r="H90" s="357"/>
      <c r="I90" s="357"/>
      <c r="J90" s="357"/>
      <c r="K90" s="357"/>
      <c r="L90" s="357"/>
      <c r="M90" s="357"/>
      <c r="N90" s="357"/>
      <c r="O90" s="357"/>
      <c r="P90" s="357"/>
      <c r="Q90" s="357"/>
      <c r="R90" s="357"/>
      <c r="S90" s="357"/>
      <c r="T90" s="357"/>
      <c r="U90" s="357"/>
      <c r="V90" s="357"/>
    </row>
    <row r="91" spans="1:22" x14ac:dyDescent="0.2">
      <c r="A91" s="14"/>
      <c r="B91" s="357"/>
      <c r="C91" s="357"/>
      <c r="D91" s="357"/>
      <c r="E91" s="357"/>
      <c r="F91" s="357"/>
      <c r="G91" s="357"/>
      <c r="H91" s="357"/>
      <c r="I91" s="357"/>
      <c r="J91" s="357"/>
      <c r="K91" s="357"/>
      <c r="L91" s="357"/>
      <c r="M91" s="357"/>
      <c r="N91" s="357"/>
      <c r="O91" s="357"/>
      <c r="P91" s="357"/>
      <c r="Q91" s="357"/>
      <c r="R91" s="357"/>
      <c r="S91" s="357"/>
      <c r="T91" s="357"/>
      <c r="U91" s="357"/>
      <c r="V91" s="357"/>
    </row>
    <row r="92" spans="1:22" x14ac:dyDescent="0.2">
      <c r="A92" s="14"/>
      <c r="B92" s="357"/>
      <c r="C92" s="357"/>
      <c r="D92" s="357"/>
      <c r="E92" s="357"/>
      <c r="F92" s="357"/>
      <c r="G92" s="357"/>
      <c r="H92" s="357"/>
      <c r="I92" s="357"/>
      <c r="J92" s="357"/>
      <c r="K92" s="357"/>
      <c r="L92" s="357"/>
      <c r="M92" s="357"/>
      <c r="N92" s="357"/>
      <c r="O92" s="357"/>
      <c r="P92" s="357"/>
      <c r="Q92" s="357"/>
      <c r="R92" s="357"/>
      <c r="S92" s="357"/>
      <c r="T92" s="357"/>
      <c r="U92" s="357"/>
      <c r="V92" s="357"/>
    </row>
    <row r="93" spans="1:22" x14ac:dyDescent="0.2">
      <c r="A93" s="14"/>
      <c r="B93" s="357"/>
      <c r="C93" s="357"/>
      <c r="D93" s="357"/>
      <c r="E93" s="357"/>
      <c r="F93" s="357"/>
      <c r="G93" s="357"/>
      <c r="H93" s="357"/>
      <c r="I93" s="357"/>
      <c r="J93" s="357"/>
      <c r="K93" s="357"/>
      <c r="L93" s="357"/>
      <c r="M93" s="357"/>
      <c r="N93" s="357"/>
      <c r="O93" s="357"/>
      <c r="P93" s="357"/>
      <c r="Q93" s="357"/>
      <c r="R93" s="357"/>
      <c r="S93" s="357"/>
      <c r="T93" s="357"/>
      <c r="U93" s="357"/>
      <c r="V93" s="357"/>
    </row>
    <row r="94" spans="1:22" x14ac:dyDescent="0.2">
      <c r="A94" s="14"/>
      <c r="B94" s="357"/>
      <c r="C94" s="357"/>
      <c r="D94" s="357"/>
      <c r="E94" s="357"/>
      <c r="F94" s="357"/>
      <c r="G94" s="357"/>
      <c r="H94" s="357"/>
      <c r="I94" s="357"/>
      <c r="J94" s="357"/>
      <c r="K94" s="357"/>
      <c r="L94" s="357"/>
      <c r="M94" s="357"/>
      <c r="N94" s="357"/>
      <c r="O94" s="357"/>
      <c r="P94" s="357"/>
      <c r="Q94" s="357"/>
      <c r="R94" s="357"/>
      <c r="S94" s="357"/>
      <c r="T94" s="357"/>
      <c r="U94" s="357"/>
      <c r="V94" s="357"/>
    </row>
    <row r="95" spans="1:22" x14ac:dyDescent="0.2">
      <c r="A95" s="14"/>
      <c r="B95" s="357"/>
      <c r="C95" s="357"/>
      <c r="D95" s="357"/>
      <c r="E95" s="357"/>
      <c r="F95" s="357"/>
      <c r="G95" s="357"/>
      <c r="H95" s="357"/>
      <c r="I95" s="357"/>
      <c r="J95" s="357"/>
      <c r="K95" s="357"/>
      <c r="L95" s="357"/>
      <c r="M95" s="357"/>
      <c r="N95" s="357"/>
      <c r="O95" s="357"/>
      <c r="P95" s="357"/>
      <c r="Q95" s="357"/>
      <c r="R95" s="357"/>
      <c r="S95" s="357"/>
      <c r="T95" s="357"/>
      <c r="U95" s="357"/>
      <c r="V95" s="357"/>
    </row>
    <row r="96" spans="1:22" x14ac:dyDescent="0.2">
      <c r="A96" s="14"/>
      <c r="B96" s="357"/>
      <c r="C96" s="357"/>
      <c r="D96" s="357"/>
      <c r="E96" s="357"/>
      <c r="F96" s="357"/>
      <c r="G96" s="357"/>
      <c r="H96" s="357"/>
      <c r="I96" s="357"/>
      <c r="J96" s="357"/>
      <c r="K96" s="357"/>
      <c r="L96" s="357"/>
      <c r="M96" s="357"/>
      <c r="N96" s="357"/>
      <c r="O96" s="357"/>
      <c r="P96" s="357"/>
      <c r="Q96" s="357"/>
      <c r="R96" s="357"/>
      <c r="S96" s="357"/>
      <c r="T96" s="357"/>
      <c r="U96" s="357"/>
      <c r="V96" s="357"/>
    </row>
    <row r="97" spans="1:22" x14ac:dyDescent="0.2">
      <c r="A97" s="14"/>
      <c r="B97" s="357"/>
      <c r="C97" s="357"/>
      <c r="D97" s="357"/>
      <c r="E97" s="357"/>
      <c r="F97" s="357"/>
      <c r="G97" s="357"/>
      <c r="H97" s="357"/>
      <c r="I97" s="357"/>
      <c r="J97" s="357"/>
      <c r="K97" s="357"/>
      <c r="L97" s="357"/>
      <c r="M97" s="357"/>
      <c r="N97" s="357"/>
      <c r="O97" s="357"/>
      <c r="P97" s="357"/>
      <c r="Q97" s="357"/>
      <c r="R97" s="357"/>
      <c r="S97" s="357"/>
      <c r="T97" s="357"/>
      <c r="U97" s="357"/>
      <c r="V97" s="357"/>
    </row>
    <row r="98" spans="1:22" x14ac:dyDescent="0.2">
      <c r="A98" s="14"/>
      <c r="B98" s="2"/>
      <c r="C98" s="2"/>
      <c r="D98" s="2"/>
      <c r="E98" s="2"/>
      <c r="F98" s="2"/>
      <c r="G98" s="2"/>
      <c r="H98" s="2"/>
      <c r="I98" s="2"/>
      <c r="J98" s="2"/>
      <c r="K98" s="2"/>
      <c r="L98" s="10"/>
      <c r="M98" s="10"/>
      <c r="N98" s="10"/>
      <c r="O98" s="10"/>
      <c r="P98" s="10"/>
      <c r="Q98" s="10"/>
      <c r="R98" s="10"/>
      <c r="S98" s="10"/>
      <c r="T98" s="10"/>
      <c r="U98" s="10"/>
      <c r="V98" s="10"/>
    </row>
    <row r="99" spans="1:22" x14ac:dyDescent="0.2">
      <c r="A99" s="14"/>
      <c r="B99" s="2"/>
      <c r="C99" s="2"/>
      <c r="D99" s="2"/>
      <c r="E99" s="2"/>
      <c r="F99" s="2"/>
      <c r="G99" s="2"/>
      <c r="H99" s="2"/>
      <c r="I99" s="2"/>
      <c r="J99" s="2"/>
      <c r="K99" s="2"/>
      <c r="L99" s="10"/>
      <c r="M99" s="10"/>
      <c r="N99" s="10"/>
      <c r="O99" s="10"/>
      <c r="P99" s="10"/>
      <c r="Q99" s="10"/>
      <c r="R99" s="10"/>
      <c r="S99" s="10"/>
      <c r="T99" s="10"/>
      <c r="U99" s="10"/>
      <c r="V99" s="10"/>
    </row>
    <row r="100" spans="1:22" x14ac:dyDescent="0.2">
      <c r="A100" s="14"/>
      <c r="B100" s="2"/>
      <c r="C100" s="2"/>
      <c r="D100" s="2"/>
      <c r="E100" s="2"/>
      <c r="F100" s="2"/>
      <c r="G100" s="2"/>
      <c r="H100" s="2"/>
      <c r="I100" s="2"/>
      <c r="J100" s="2"/>
      <c r="K100" s="2"/>
      <c r="L100" s="10"/>
      <c r="M100" s="10"/>
      <c r="N100" s="10"/>
      <c r="O100" s="10"/>
      <c r="P100" s="10"/>
      <c r="Q100" s="10"/>
      <c r="R100" s="10"/>
      <c r="S100" s="10"/>
      <c r="T100" s="10"/>
      <c r="U100" s="10"/>
      <c r="V100" s="10"/>
    </row>
    <row r="101" spans="1:22" x14ac:dyDescent="0.2">
      <c r="A101" s="14"/>
      <c r="B101" s="2"/>
      <c r="C101" s="2"/>
      <c r="D101" s="2"/>
      <c r="E101" s="2"/>
      <c r="F101" s="2"/>
      <c r="G101" s="2"/>
      <c r="H101" s="2"/>
      <c r="I101" s="2"/>
      <c r="J101" s="2"/>
      <c r="K101" s="2"/>
      <c r="L101" s="10"/>
      <c r="M101" s="10"/>
      <c r="N101" s="10"/>
      <c r="O101" s="10"/>
      <c r="P101" s="10"/>
      <c r="Q101" s="10"/>
      <c r="R101" s="10"/>
      <c r="S101" s="10"/>
      <c r="T101" s="10"/>
      <c r="U101" s="10"/>
      <c r="V101" s="10"/>
    </row>
    <row r="102" spans="1:22" x14ac:dyDescent="0.2">
      <c r="A102" s="14"/>
      <c r="B102" s="2"/>
      <c r="C102" s="2"/>
      <c r="D102" s="2"/>
      <c r="E102" s="2"/>
      <c r="F102" s="2"/>
      <c r="G102" s="2"/>
      <c r="H102" s="2"/>
      <c r="I102" s="2"/>
      <c r="J102" s="2"/>
      <c r="K102" s="2"/>
      <c r="L102" s="10"/>
      <c r="M102" s="10"/>
      <c r="N102" s="10"/>
      <c r="O102" s="10"/>
      <c r="P102" s="10"/>
      <c r="Q102" s="10"/>
      <c r="R102" s="10"/>
      <c r="S102" s="10"/>
      <c r="T102" s="10"/>
      <c r="U102" s="10"/>
      <c r="V102" s="10"/>
    </row>
    <row r="103" spans="1:22" x14ac:dyDescent="0.2">
      <c r="A103" s="14"/>
      <c r="B103" s="2"/>
      <c r="C103" s="2"/>
      <c r="D103" s="2"/>
      <c r="E103" s="2"/>
      <c r="F103" s="2"/>
      <c r="G103" s="2"/>
      <c r="H103" s="2"/>
      <c r="I103" s="2"/>
      <c r="J103" s="2"/>
      <c r="K103" s="2"/>
      <c r="L103" s="10"/>
      <c r="M103" s="10"/>
      <c r="N103" s="10"/>
      <c r="O103" s="10"/>
      <c r="P103" s="10"/>
      <c r="Q103" s="10"/>
      <c r="R103" s="10"/>
      <c r="S103" s="10"/>
      <c r="T103" s="10"/>
      <c r="U103" s="10"/>
      <c r="V103" s="10"/>
    </row>
    <row r="104" spans="1:22" x14ac:dyDescent="0.2">
      <c r="A104" s="14"/>
      <c r="B104" s="2"/>
      <c r="C104" s="2"/>
      <c r="D104" s="2"/>
      <c r="E104" s="2"/>
      <c r="F104" s="2"/>
      <c r="G104" s="2"/>
      <c r="H104" s="2"/>
      <c r="I104" s="2"/>
      <c r="J104" s="2"/>
      <c r="K104" s="2"/>
      <c r="L104" s="10"/>
      <c r="M104" s="10"/>
      <c r="N104" s="10"/>
      <c r="O104" s="2"/>
      <c r="P104" s="2"/>
      <c r="Q104" s="2"/>
      <c r="R104" s="2"/>
      <c r="S104" s="2"/>
      <c r="T104" s="2"/>
      <c r="U104" s="2"/>
      <c r="V104" s="10"/>
    </row>
    <row r="105" spans="1:22" x14ac:dyDescent="0.2">
      <c r="A105" s="14"/>
      <c r="B105" s="2"/>
      <c r="C105" s="2"/>
      <c r="D105" s="2"/>
      <c r="E105" s="2"/>
      <c r="F105" s="2"/>
      <c r="G105" s="2"/>
      <c r="H105" s="2"/>
      <c r="I105" s="2"/>
      <c r="J105" s="2"/>
      <c r="K105" s="2"/>
      <c r="L105" s="10"/>
      <c r="M105" s="10"/>
      <c r="N105" s="10"/>
      <c r="O105" s="10"/>
      <c r="P105" s="10"/>
      <c r="Q105" s="10"/>
      <c r="R105" s="10"/>
      <c r="S105" s="10"/>
      <c r="T105" s="10"/>
      <c r="U105" s="10"/>
      <c r="V105" s="10"/>
    </row>
    <row r="106" spans="1:22" x14ac:dyDescent="0.2">
      <c r="A106" s="14"/>
      <c r="B106" s="2"/>
      <c r="C106" s="2"/>
      <c r="D106" s="2"/>
      <c r="E106" s="2"/>
      <c r="F106" s="2"/>
      <c r="G106" s="2"/>
      <c r="H106" s="2"/>
      <c r="I106" s="2"/>
      <c r="J106" s="2"/>
      <c r="K106" s="2"/>
      <c r="L106" s="10"/>
      <c r="M106" s="10"/>
      <c r="N106" s="10"/>
      <c r="O106" s="2"/>
      <c r="P106" s="2"/>
      <c r="Q106" s="2"/>
      <c r="R106" s="2"/>
      <c r="S106" s="2"/>
      <c r="T106" s="2"/>
      <c r="U106" s="2"/>
    </row>
    <row r="107" spans="1:22" x14ac:dyDescent="0.2">
      <c r="A107" s="14"/>
      <c r="B107" s="2"/>
      <c r="C107" s="2"/>
      <c r="D107" s="2"/>
      <c r="E107" s="2"/>
      <c r="F107" s="2"/>
      <c r="G107" s="2"/>
      <c r="H107" s="2"/>
      <c r="I107" s="2"/>
      <c r="J107" s="10"/>
      <c r="K107" s="10"/>
      <c r="L107" s="10"/>
      <c r="M107" s="10"/>
      <c r="N107" s="10"/>
      <c r="O107" s="10"/>
      <c r="P107" s="10"/>
      <c r="Q107" s="10"/>
      <c r="R107" s="10"/>
      <c r="S107" s="10"/>
      <c r="T107" s="10"/>
      <c r="U107" s="10"/>
      <c r="V107" s="10"/>
    </row>
    <row r="108" spans="1:22" x14ac:dyDescent="0.2">
      <c r="A108" s="1"/>
      <c r="B108" s="2"/>
      <c r="C108" s="2"/>
      <c r="D108" s="2"/>
      <c r="E108" s="2"/>
      <c r="F108" s="2"/>
      <c r="G108" s="2"/>
      <c r="H108" s="2"/>
      <c r="I108" s="2"/>
      <c r="J108" s="2"/>
      <c r="K108" s="2"/>
      <c r="L108" s="10"/>
      <c r="M108" s="10"/>
      <c r="N108" s="10"/>
      <c r="O108" s="2"/>
      <c r="P108" s="2"/>
      <c r="Q108" s="2"/>
      <c r="R108" s="2"/>
      <c r="S108" s="2"/>
      <c r="T108" s="2"/>
      <c r="U108" s="2"/>
    </row>
    <row r="109" spans="1:22" x14ac:dyDescent="0.2">
      <c r="A109" s="1"/>
      <c r="B109" s="2"/>
      <c r="C109" s="2"/>
      <c r="D109" s="2"/>
      <c r="E109" s="2"/>
      <c r="F109" s="2"/>
      <c r="G109" s="2"/>
      <c r="H109" s="2"/>
      <c r="I109" s="2"/>
      <c r="J109" s="2"/>
      <c r="K109" s="2"/>
      <c r="L109" s="10"/>
      <c r="M109" s="10"/>
      <c r="N109" s="10"/>
      <c r="O109" s="10"/>
      <c r="P109" s="10"/>
      <c r="Q109" s="10"/>
      <c r="R109" s="10"/>
      <c r="S109" s="10"/>
      <c r="T109" s="10"/>
      <c r="U109" s="10"/>
      <c r="V109" s="10"/>
    </row>
    <row r="111" spans="1:22" x14ac:dyDescent="0.2">
      <c r="V111" s="10"/>
    </row>
  </sheetData>
  <sheetProtection algorithmName="SHA-512" hashValue="lq06YOoZxPM/agnH3oG+Mf1kivi1z41lz8h6XvTOLThc4+vKep6OQdT7/jQ/kittH4b7HDpIlEurmdOZk4Iy/g==" saltValue="okRMrjEz1UbH0kx3jAgpCg==" spinCount="100000" sheet="1" formatColumns="0"/>
  <mergeCells count="10">
    <mergeCell ref="O87:V87"/>
    <mergeCell ref="B90:V97"/>
    <mergeCell ref="A2:H2"/>
    <mergeCell ref="J1:L1"/>
    <mergeCell ref="N1:O1"/>
    <mergeCell ref="P4:V4"/>
    <mergeCell ref="H4:O4"/>
    <mergeCell ref="B87:N87"/>
    <mergeCell ref="P1:Q1"/>
    <mergeCell ref="R1:V1"/>
  </mergeCells>
  <phoneticPr fontId="2" type="noConversion"/>
  <dataValidations disablePrompts="1" count="1">
    <dataValidation type="whole" operator="greaterThan" allowBlank="1" showInputMessage="1" showErrorMessage="1" sqref="O43:O47" xr:uid="{31E5EF8D-6480-4E09-AD2C-ADBEEF2CC01C}">
      <formula1>4999</formula1>
    </dataValidation>
  </dataValidations>
  <printOptions gridLines="1"/>
  <pageMargins left="0.25" right="0.25" top="0.75" bottom="0.75" header="0.3" footer="0.3"/>
  <pageSetup scale="35" orientation="portrait" horizontalDpi="4294967292" verticalDpi="4294967292" r:id="rId1"/>
  <headerFooter>
    <oddHeader>&amp;C&amp;"Tahoma,Regular"&amp;12Appalachian State University Office of Sponsored Programs</oddHeader>
    <oddFooter>&amp;CPage &amp;P&amp;Rversion 07/2023</oddFooter>
  </headerFooter>
  <ignoredErrors>
    <ignoredError sqref="O63 V37 M37:O37" emptyCellReference="1"/>
    <ignoredError sqref="C8:C13" unlockedFormula="1" emptyCellReference="1"/>
    <ignoredError sqref="I15:K17 B3 I9:I13 K8:K13 I18:K22 I14 K1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11"/>
  <sheetViews>
    <sheetView view="pageLayout" zoomScale="70" zoomScaleNormal="70" zoomScaleSheetLayoutView="85" zoomScalePageLayoutView="70" workbookViewId="0">
      <selection activeCell="H8" sqref="H8"/>
    </sheetView>
  </sheetViews>
  <sheetFormatPr defaultColWidth="15.28515625" defaultRowHeight="15" x14ac:dyDescent="0.2"/>
  <cols>
    <col min="1" max="1" width="14.85546875" style="15" customWidth="1"/>
    <col min="2" max="4" width="15.28515625" style="3"/>
    <col min="5" max="5" width="11" style="3" customWidth="1"/>
    <col min="6" max="6" width="10.7109375" style="3" customWidth="1"/>
    <col min="7" max="7" width="9.28515625" style="3" customWidth="1"/>
    <col min="8" max="8" width="15.28515625" style="3"/>
    <col min="9" max="9" width="5.42578125" style="3" customWidth="1"/>
    <col min="10" max="10" width="11.42578125" style="3" customWidth="1"/>
    <col min="11" max="11" width="5.7109375" style="3" customWidth="1"/>
    <col min="12" max="12" width="15.28515625" style="3"/>
    <col min="13" max="13" width="16" style="3" customWidth="1"/>
    <col min="14" max="14" width="16.28515625" style="3" customWidth="1"/>
    <col min="15" max="16" width="16.42578125" style="3" customWidth="1"/>
    <col min="17" max="17" width="6.7109375" style="3" bestFit="1" customWidth="1"/>
    <col min="18" max="18" width="16.42578125" style="3" customWidth="1"/>
    <col min="19" max="19" width="4.85546875" style="3" bestFit="1" customWidth="1"/>
    <col min="20" max="21" width="16.42578125" style="3" customWidth="1"/>
    <col min="22" max="22" width="18.42578125" style="2" customWidth="1"/>
    <col min="23" max="16384" width="15.28515625" style="3"/>
  </cols>
  <sheetData>
    <row r="1" spans="1:22" s="2" customFormat="1" ht="19.5" x14ac:dyDescent="0.2">
      <c r="A1" s="62" t="s">
        <v>7</v>
      </c>
      <c r="B1" s="57"/>
      <c r="C1" s="57"/>
      <c r="D1" s="57"/>
      <c r="E1" s="57"/>
      <c r="F1" s="57"/>
      <c r="G1" s="57"/>
      <c r="H1" s="57"/>
      <c r="I1" s="57"/>
      <c r="J1" s="331" t="s">
        <v>164</v>
      </c>
      <c r="K1" s="332"/>
      <c r="L1" s="332"/>
      <c r="M1" s="313"/>
      <c r="N1" s="333" t="s">
        <v>165</v>
      </c>
      <c r="O1" s="334"/>
      <c r="P1" s="346"/>
      <c r="Q1" s="355"/>
      <c r="R1" s="348"/>
      <c r="S1" s="349"/>
      <c r="T1" s="349"/>
      <c r="U1" s="349"/>
      <c r="V1" s="350"/>
    </row>
    <row r="2" spans="1:22" s="2" customFormat="1" x14ac:dyDescent="0.2">
      <c r="A2" s="329" t="s">
        <v>220</v>
      </c>
      <c r="B2" s="330"/>
      <c r="C2" s="330"/>
      <c r="D2" s="330"/>
      <c r="E2" s="330"/>
      <c r="F2" s="330"/>
      <c r="G2" s="330"/>
      <c r="H2" s="330"/>
      <c r="I2" s="57"/>
      <c r="J2" s="83" t="s">
        <v>9</v>
      </c>
      <c r="K2" s="84"/>
      <c r="L2" s="85"/>
      <c r="M2" s="58"/>
      <c r="N2" s="58"/>
      <c r="O2" s="57"/>
      <c r="P2" s="57"/>
      <c r="Q2" s="57"/>
      <c r="R2" s="57"/>
      <c r="S2" s="57"/>
      <c r="T2" s="57"/>
      <c r="U2" s="57"/>
      <c r="V2" s="57"/>
    </row>
    <row r="3" spans="1:22" s="2" customFormat="1" ht="15.75" thickBot="1" x14ac:dyDescent="0.25">
      <c r="A3" s="14" t="s">
        <v>43</v>
      </c>
      <c r="B3" s="50" t="str">
        <f>'MTDC FY 23-24'!B3</f>
        <v>Insert name</v>
      </c>
      <c r="C3" s="50"/>
      <c r="D3" s="50"/>
      <c r="E3" s="48"/>
      <c r="F3" s="50"/>
      <c r="G3" s="50"/>
      <c r="H3" s="50"/>
      <c r="I3" s="46"/>
      <c r="J3" s="46"/>
      <c r="K3" s="46"/>
      <c r="L3" s="46"/>
      <c r="M3" s="46"/>
      <c r="N3" s="50"/>
      <c r="O3" s="50"/>
      <c r="P3" s="50"/>
      <c r="Q3" s="50"/>
      <c r="R3" s="50"/>
      <c r="S3" s="50"/>
      <c r="T3" s="50"/>
      <c r="U3" s="50"/>
      <c r="V3" s="50"/>
    </row>
    <row r="4" spans="1:22" s="2" customFormat="1" ht="15.75" thickBot="1" x14ac:dyDescent="0.25">
      <c r="A4" s="4"/>
      <c r="B4" s="25"/>
      <c r="C4" s="25"/>
      <c r="D4" s="25"/>
      <c r="E4" s="25"/>
      <c r="F4" s="5"/>
      <c r="G4" s="5"/>
      <c r="H4" s="338" t="s">
        <v>212</v>
      </c>
      <c r="I4" s="339"/>
      <c r="J4" s="339"/>
      <c r="K4" s="339"/>
      <c r="L4" s="339"/>
      <c r="M4" s="339"/>
      <c r="N4" s="339"/>
      <c r="O4" s="354"/>
      <c r="P4" s="351" t="s">
        <v>207</v>
      </c>
      <c r="Q4" s="352"/>
      <c r="R4" s="352"/>
      <c r="S4" s="352"/>
      <c r="T4" s="352"/>
      <c r="U4" s="352"/>
      <c r="V4" s="353"/>
    </row>
    <row r="5" spans="1:22" s="2" customFormat="1" x14ac:dyDescent="0.2">
      <c r="A5" s="6"/>
      <c r="B5" s="23"/>
      <c r="C5" s="23"/>
      <c r="D5" s="23"/>
      <c r="E5" s="23"/>
      <c r="F5" s="23"/>
      <c r="G5" s="23"/>
      <c r="H5" s="27" t="s">
        <v>42</v>
      </c>
      <c r="I5" s="41" t="s">
        <v>36</v>
      </c>
      <c r="J5" s="27" t="s">
        <v>31</v>
      </c>
      <c r="K5" s="27" t="s">
        <v>36</v>
      </c>
      <c r="L5" s="30" t="s">
        <v>34</v>
      </c>
      <c r="M5" s="8" t="s">
        <v>35</v>
      </c>
      <c r="N5" s="8" t="s">
        <v>40</v>
      </c>
      <c r="O5" s="7" t="s">
        <v>41</v>
      </c>
      <c r="P5" s="209" t="s">
        <v>42</v>
      </c>
      <c r="Q5" s="210" t="s">
        <v>36</v>
      </c>
      <c r="R5" s="211" t="s">
        <v>31</v>
      </c>
      <c r="S5" s="210" t="s">
        <v>36</v>
      </c>
      <c r="T5" s="210" t="s">
        <v>157</v>
      </c>
      <c r="U5" s="212" t="s">
        <v>40</v>
      </c>
      <c r="V5" s="213" t="s">
        <v>32</v>
      </c>
    </row>
    <row r="6" spans="1:22" s="2" customFormat="1" x14ac:dyDescent="0.2">
      <c r="A6" s="9"/>
      <c r="B6" s="23"/>
      <c r="C6" s="23"/>
      <c r="D6" s="23"/>
      <c r="E6" s="23"/>
      <c r="F6" s="23"/>
      <c r="G6" s="23"/>
      <c r="H6" s="27" t="s">
        <v>37</v>
      </c>
      <c r="I6" s="27"/>
      <c r="J6" s="27" t="s">
        <v>37</v>
      </c>
      <c r="K6" s="27"/>
      <c r="L6" s="30"/>
      <c r="M6" s="8" t="s">
        <v>33</v>
      </c>
      <c r="N6" s="8" t="s">
        <v>39</v>
      </c>
      <c r="P6" s="209" t="s">
        <v>37</v>
      </c>
      <c r="Q6" s="211"/>
      <c r="R6" s="211" t="s">
        <v>37</v>
      </c>
      <c r="S6" s="211"/>
      <c r="T6" s="211" t="s">
        <v>208</v>
      </c>
      <c r="U6" s="212" t="s">
        <v>39</v>
      </c>
      <c r="V6" s="214"/>
    </row>
    <row r="7" spans="1:22" s="2" customFormat="1" x14ac:dyDescent="0.2">
      <c r="A7" s="9" t="s">
        <v>47</v>
      </c>
      <c r="B7" s="23" t="s">
        <v>61</v>
      </c>
      <c r="C7" s="23"/>
      <c r="D7" s="23"/>
      <c r="E7" s="23"/>
      <c r="F7" s="23"/>
      <c r="G7" s="23"/>
      <c r="H7" s="27"/>
      <c r="I7" s="27"/>
      <c r="J7" s="27"/>
      <c r="K7" s="27"/>
      <c r="L7" s="30"/>
      <c r="M7" s="8"/>
      <c r="N7" s="8"/>
      <c r="P7" s="215"/>
      <c r="Q7" s="216"/>
      <c r="R7" s="216"/>
      <c r="S7" s="216"/>
      <c r="T7" s="216"/>
      <c r="U7" s="216"/>
      <c r="V7" s="214"/>
    </row>
    <row r="8" spans="1:22" ht="15" customHeight="1" x14ac:dyDescent="0.2">
      <c r="A8" s="31">
        <v>611180</v>
      </c>
      <c r="B8" s="23">
        <v>1</v>
      </c>
      <c r="C8" s="50" t="str">
        <f>'MTDC FY 23-24'!C8</f>
        <v>(insert name)</v>
      </c>
      <c r="D8" s="50"/>
      <c r="E8" s="50"/>
      <c r="F8" s="50"/>
      <c r="G8" s="23"/>
      <c r="H8" s="54">
        <v>0</v>
      </c>
      <c r="I8" s="52">
        <f>H8*9</f>
        <v>0</v>
      </c>
      <c r="J8" s="54">
        <v>0</v>
      </c>
      <c r="K8" s="53">
        <f t="shared" ref="K8:K13" si="0">J8*3</f>
        <v>0</v>
      </c>
      <c r="L8" s="33">
        <f>('MTDC FY 25-26'!L8)*0.03+('MTDC FY 25-26'!L8)</f>
        <v>0</v>
      </c>
      <c r="M8" s="44">
        <f t="shared" ref="M8:M13" si="1">L8*H8+L8/9*3*J8</f>
        <v>0</v>
      </c>
      <c r="N8" s="199">
        <f>M8*'Fringe Rates'!$E$3</f>
        <v>0</v>
      </c>
      <c r="O8" s="44">
        <f t="shared" ref="O8:O13" si="2">N8+M8</f>
        <v>0</v>
      </c>
      <c r="P8" s="217">
        <v>0</v>
      </c>
      <c r="Q8" s="218">
        <f t="shared" ref="Q8:Q13" si="3">P8*9</f>
        <v>0</v>
      </c>
      <c r="R8" s="219">
        <v>0</v>
      </c>
      <c r="S8" s="218">
        <f t="shared" ref="S8:S13" si="4">R8*3</f>
        <v>0</v>
      </c>
      <c r="T8" s="220">
        <f>'MTDC FY 23-24'!L8*P8+'MTDC FY 23-24'!L8/9*3*R8</f>
        <v>0</v>
      </c>
      <c r="U8" s="221">
        <f>T8*'Fringe Rates'!$B$3</f>
        <v>0</v>
      </c>
      <c r="V8" s="222">
        <f>T8+U8</f>
        <v>0</v>
      </c>
    </row>
    <row r="9" spans="1:22" ht="15" customHeight="1" x14ac:dyDescent="0.2">
      <c r="A9" s="31">
        <v>611180</v>
      </c>
      <c r="B9" s="23">
        <v>2</v>
      </c>
      <c r="C9" s="50" t="str">
        <f>'MTDC FY 23-24'!C9</f>
        <v>(insert name)</v>
      </c>
      <c r="D9" s="50"/>
      <c r="E9" s="50"/>
      <c r="F9" s="50"/>
      <c r="G9" s="23"/>
      <c r="H9" s="54">
        <v>0</v>
      </c>
      <c r="I9" s="52">
        <f t="shared" ref="I9:I13" si="5">H9*9</f>
        <v>0</v>
      </c>
      <c r="J9" s="54">
        <v>0</v>
      </c>
      <c r="K9" s="53">
        <f t="shared" si="0"/>
        <v>0</v>
      </c>
      <c r="L9" s="33">
        <f>('MTDC FY 25-26'!L9)*0.03+('MTDC FY 25-26'!L9)</f>
        <v>0</v>
      </c>
      <c r="M9" s="44">
        <f t="shared" si="1"/>
        <v>0</v>
      </c>
      <c r="N9" s="199">
        <f>M9*'Fringe Rates'!$E$3</f>
        <v>0</v>
      </c>
      <c r="O9" s="44">
        <f t="shared" si="2"/>
        <v>0</v>
      </c>
      <c r="P9" s="217">
        <v>0</v>
      </c>
      <c r="Q9" s="218">
        <f t="shared" si="3"/>
        <v>0</v>
      </c>
      <c r="R9" s="219">
        <v>0</v>
      </c>
      <c r="S9" s="218">
        <f t="shared" si="4"/>
        <v>0</v>
      </c>
      <c r="T9" s="220">
        <f>'MTDC FY 23-24'!L9*P9+'MTDC FY 23-24'!L9/9*3*R9</f>
        <v>0</v>
      </c>
      <c r="U9" s="221">
        <f>T9*'Fringe Rates'!$B$3</f>
        <v>0</v>
      </c>
      <c r="V9" s="222">
        <f t="shared" ref="V9:V13" si="6">T9+U9</f>
        <v>0</v>
      </c>
    </row>
    <row r="10" spans="1:22" ht="15" customHeight="1" x14ac:dyDescent="0.2">
      <c r="A10" s="31">
        <v>611180</v>
      </c>
      <c r="B10" s="23">
        <v>3</v>
      </c>
      <c r="C10" s="50" t="str">
        <f>'MTDC FY 23-24'!C10</f>
        <v>(insert name)</v>
      </c>
      <c r="D10" s="50"/>
      <c r="E10" s="50"/>
      <c r="F10" s="50"/>
      <c r="G10" s="23"/>
      <c r="H10" s="54">
        <v>0</v>
      </c>
      <c r="I10" s="52">
        <f t="shared" si="5"/>
        <v>0</v>
      </c>
      <c r="J10" s="54">
        <v>0</v>
      </c>
      <c r="K10" s="53">
        <f t="shared" si="0"/>
        <v>0</v>
      </c>
      <c r="L10" s="33">
        <f>('MTDC FY 25-26'!L10)*0.03+('MTDC FY 25-26'!L10)</f>
        <v>0</v>
      </c>
      <c r="M10" s="44">
        <f t="shared" si="1"/>
        <v>0</v>
      </c>
      <c r="N10" s="199">
        <f>M10*'Fringe Rates'!$E$3</f>
        <v>0</v>
      </c>
      <c r="O10" s="44">
        <f t="shared" si="2"/>
        <v>0</v>
      </c>
      <c r="P10" s="217">
        <v>0</v>
      </c>
      <c r="Q10" s="218">
        <f t="shared" si="3"/>
        <v>0</v>
      </c>
      <c r="R10" s="219">
        <v>0</v>
      </c>
      <c r="S10" s="218">
        <f t="shared" si="4"/>
        <v>0</v>
      </c>
      <c r="T10" s="220">
        <f>'MTDC FY 23-24'!L10*P10+'MTDC FY 23-24'!L10/9*3*R10</f>
        <v>0</v>
      </c>
      <c r="U10" s="221">
        <f>T10*'Fringe Rates'!$B$3</f>
        <v>0</v>
      </c>
      <c r="V10" s="222">
        <f t="shared" si="6"/>
        <v>0</v>
      </c>
    </row>
    <row r="11" spans="1:22" ht="15" customHeight="1" x14ac:dyDescent="0.2">
      <c r="A11" s="31">
        <v>611180</v>
      </c>
      <c r="B11" s="23">
        <v>4</v>
      </c>
      <c r="C11" s="50" t="str">
        <f>'MTDC FY 23-24'!C11</f>
        <v>(insert name)</v>
      </c>
      <c r="D11" s="50"/>
      <c r="E11" s="50"/>
      <c r="F11" s="50"/>
      <c r="G11" s="23"/>
      <c r="H11" s="54">
        <v>0</v>
      </c>
      <c r="I11" s="52">
        <f t="shared" si="5"/>
        <v>0</v>
      </c>
      <c r="J11" s="54">
        <v>0</v>
      </c>
      <c r="K11" s="53">
        <f t="shared" si="0"/>
        <v>0</v>
      </c>
      <c r="L11" s="33">
        <f>('MTDC FY 25-26'!L11)*0.03+('MTDC FY 25-26'!L11)</f>
        <v>0</v>
      </c>
      <c r="M11" s="44">
        <f t="shared" si="1"/>
        <v>0</v>
      </c>
      <c r="N11" s="199">
        <f>M11*'Fringe Rates'!$E$3</f>
        <v>0</v>
      </c>
      <c r="O11" s="44">
        <f t="shared" si="2"/>
        <v>0</v>
      </c>
      <c r="P11" s="217">
        <v>0</v>
      </c>
      <c r="Q11" s="218">
        <f t="shared" si="3"/>
        <v>0</v>
      </c>
      <c r="R11" s="219">
        <v>0</v>
      </c>
      <c r="S11" s="218">
        <f t="shared" si="4"/>
        <v>0</v>
      </c>
      <c r="T11" s="220">
        <f>'MTDC FY 23-24'!L11*P11+'MTDC FY 23-24'!L11/9*3*R11</f>
        <v>0</v>
      </c>
      <c r="U11" s="221">
        <f>T11*'Fringe Rates'!$B$3</f>
        <v>0</v>
      </c>
      <c r="V11" s="222">
        <f t="shared" si="6"/>
        <v>0</v>
      </c>
    </row>
    <row r="12" spans="1:22" ht="15" customHeight="1" x14ac:dyDescent="0.2">
      <c r="A12" s="31">
        <v>611180</v>
      </c>
      <c r="B12" s="23">
        <v>5</v>
      </c>
      <c r="C12" s="50" t="str">
        <f>'MTDC FY 23-24'!C12</f>
        <v>(insert name)</v>
      </c>
      <c r="D12" s="50"/>
      <c r="E12" s="50"/>
      <c r="F12" s="50"/>
      <c r="G12" s="23"/>
      <c r="H12" s="54">
        <v>0</v>
      </c>
      <c r="I12" s="52">
        <f t="shared" si="5"/>
        <v>0</v>
      </c>
      <c r="J12" s="54">
        <v>0</v>
      </c>
      <c r="K12" s="53">
        <f t="shared" si="0"/>
        <v>0</v>
      </c>
      <c r="L12" s="33">
        <f>('MTDC FY 25-26'!L12)*0.03+('MTDC FY 25-26'!L12)</f>
        <v>0</v>
      </c>
      <c r="M12" s="44">
        <f t="shared" si="1"/>
        <v>0</v>
      </c>
      <c r="N12" s="199">
        <f>M12*'Fringe Rates'!$E$3</f>
        <v>0</v>
      </c>
      <c r="O12" s="44">
        <f t="shared" si="2"/>
        <v>0</v>
      </c>
      <c r="P12" s="217">
        <v>0</v>
      </c>
      <c r="Q12" s="218">
        <f t="shared" si="3"/>
        <v>0</v>
      </c>
      <c r="R12" s="219">
        <v>0</v>
      </c>
      <c r="S12" s="218">
        <f t="shared" si="4"/>
        <v>0</v>
      </c>
      <c r="T12" s="220">
        <f>'MTDC FY 23-24'!L12*P12+'MTDC FY 23-24'!L12/9*3*R12</f>
        <v>0</v>
      </c>
      <c r="U12" s="221">
        <f>T12*'Fringe Rates'!$B$3</f>
        <v>0</v>
      </c>
      <c r="V12" s="222">
        <f t="shared" si="6"/>
        <v>0</v>
      </c>
    </row>
    <row r="13" spans="1:22" ht="15" customHeight="1" x14ac:dyDescent="0.2">
      <c r="A13" s="31">
        <v>611180</v>
      </c>
      <c r="B13" s="23">
        <v>6</v>
      </c>
      <c r="C13" s="50" t="str">
        <f>'MTDC FY 23-24'!C13</f>
        <v>(insert name)</v>
      </c>
      <c r="D13" s="50"/>
      <c r="E13" s="50"/>
      <c r="F13" s="50"/>
      <c r="G13" s="23"/>
      <c r="H13" s="54">
        <v>0</v>
      </c>
      <c r="I13" s="52">
        <f t="shared" si="5"/>
        <v>0</v>
      </c>
      <c r="J13" s="54">
        <v>0</v>
      </c>
      <c r="K13" s="53">
        <f t="shared" si="0"/>
        <v>0</v>
      </c>
      <c r="L13" s="33">
        <f>('MTDC FY 25-26'!L13)*0.03+('MTDC FY 25-26'!L13)</f>
        <v>0</v>
      </c>
      <c r="M13" s="44">
        <f t="shared" si="1"/>
        <v>0</v>
      </c>
      <c r="N13" s="199">
        <f>M13*'Fringe Rates'!$E$3</f>
        <v>0</v>
      </c>
      <c r="O13" s="44">
        <f t="shared" si="2"/>
        <v>0</v>
      </c>
      <c r="P13" s="217">
        <v>0</v>
      </c>
      <c r="Q13" s="218">
        <f t="shared" si="3"/>
        <v>0</v>
      </c>
      <c r="R13" s="219">
        <v>0</v>
      </c>
      <c r="S13" s="218">
        <f t="shared" si="4"/>
        <v>0</v>
      </c>
      <c r="T13" s="220">
        <f>'MTDC FY 23-24'!L13*P13+'MTDC FY 23-24'!L13/9*3*R13</f>
        <v>0</v>
      </c>
      <c r="U13" s="221">
        <f>T13*'Fringe Rates'!$B$3</f>
        <v>0</v>
      </c>
      <c r="V13" s="222">
        <f t="shared" si="6"/>
        <v>0</v>
      </c>
    </row>
    <row r="14" spans="1:22" ht="15" customHeight="1" x14ac:dyDescent="0.2">
      <c r="A14" s="31"/>
      <c r="B14" s="23"/>
      <c r="C14" s="23"/>
      <c r="D14" s="23"/>
      <c r="E14" s="23"/>
      <c r="F14" s="23"/>
      <c r="G14" s="23"/>
      <c r="H14" s="23"/>
      <c r="I14" s="34"/>
      <c r="J14" s="34"/>
      <c r="K14" s="34"/>
      <c r="L14" s="10"/>
      <c r="M14" s="10"/>
      <c r="N14" s="10"/>
      <c r="O14" s="33"/>
      <c r="P14" s="235"/>
      <c r="Q14" s="236"/>
      <c r="R14" s="236"/>
      <c r="S14" s="236"/>
      <c r="T14" s="236"/>
      <c r="U14" s="236"/>
      <c r="V14" s="225"/>
    </row>
    <row r="15" spans="1:22" ht="15" customHeight="1" x14ac:dyDescent="0.2">
      <c r="A15" s="31"/>
      <c r="B15" s="56" t="s">
        <v>59</v>
      </c>
      <c r="C15" s="56"/>
      <c r="D15" s="56"/>
      <c r="E15" s="56"/>
      <c r="F15" s="56"/>
      <c r="G15" s="56"/>
      <c r="H15" s="56"/>
      <c r="I15" s="56"/>
      <c r="J15" s="56"/>
      <c r="K15" s="56"/>
      <c r="L15" s="58"/>
      <c r="M15" s="59">
        <f>SUM(M8:M13)</f>
        <v>0</v>
      </c>
      <c r="N15" s="61">
        <f>SUM(N8:N13)</f>
        <v>0</v>
      </c>
      <c r="O15" s="59">
        <f>SUM(O8:O13)</f>
        <v>0</v>
      </c>
      <c r="P15" s="226"/>
      <c r="Q15" s="220"/>
      <c r="R15" s="220"/>
      <c r="S15" s="220"/>
      <c r="T15" s="220">
        <f>SUM(T8:T13)</f>
        <v>0</v>
      </c>
      <c r="U15" s="220">
        <f>SUM(U8:U14)</f>
        <v>0</v>
      </c>
      <c r="V15" s="222">
        <f>SUM(V8:V13)</f>
        <v>0</v>
      </c>
    </row>
    <row r="16" spans="1:22" ht="15" customHeight="1" x14ac:dyDescent="0.2">
      <c r="A16" s="31"/>
      <c r="B16" s="23"/>
      <c r="C16" s="23"/>
      <c r="D16" s="23"/>
      <c r="E16" s="23"/>
      <c r="F16" s="23"/>
      <c r="G16" s="23"/>
      <c r="H16" s="39" t="s">
        <v>38</v>
      </c>
      <c r="I16" s="42" t="s">
        <v>36</v>
      </c>
      <c r="J16" s="23"/>
      <c r="K16" s="34"/>
      <c r="L16" s="8" t="s">
        <v>23</v>
      </c>
      <c r="M16" s="8" t="s">
        <v>35</v>
      </c>
      <c r="N16" s="8" t="s">
        <v>158</v>
      </c>
      <c r="O16" s="7" t="s">
        <v>41</v>
      </c>
      <c r="P16" s="227" t="s">
        <v>38</v>
      </c>
      <c r="Q16" s="228" t="s">
        <v>36</v>
      </c>
      <c r="R16" s="7"/>
      <c r="S16" s="7"/>
      <c r="T16" s="43" t="s">
        <v>157</v>
      </c>
      <c r="U16" s="43" t="s">
        <v>158</v>
      </c>
      <c r="V16" s="146" t="s">
        <v>32</v>
      </c>
    </row>
    <row r="17" spans="1:22" ht="15" customHeight="1" x14ac:dyDescent="0.2">
      <c r="A17" s="31"/>
      <c r="B17" s="23" t="s">
        <v>62</v>
      </c>
      <c r="C17" s="23"/>
      <c r="D17" s="23"/>
      <c r="E17" s="23"/>
      <c r="F17" s="23"/>
      <c r="G17" s="23"/>
      <c r="H17" s="39" t="s">
        <v>37</v>
      </c>
      <c r="I17" s="39"/>
      <c r="J17" s="34"/>
      <c r="K17" s="34"/>
      <c r="L17" s="8" t="s">
        <v>24</v>
      </c>
      <c r="M17" s="8" t="s">
        <v>33</v>
      </c>
      <c r="N17" s="8" t="s">
        <v>159</v>
      </c>
      <c r="O17" s="2"/>
      <c r="P17" s="227" t="s">
        <v>37</v>
      </c>
      <c r="Q17" s="229"/>
      <c r="R17" s="2"/>
      <c r="S17" s="2"/>
      <c r="T17" s="43" t="s">
        <v>208</v>
      </c>
      <c r="U17" s="43" t="s">
        <v>39</v>
      </c>
      <c r="V17" s="230"/>
    </row>
    <row r="18" spans="1:22" ht="15" customHeight="1" x14ac:dyDescent="0.2">
      <c r="A18" s="31">
        <v>612120</v>
      </c>
      <c r="B18" s="23">
        <v>1</v>
      </c>
      <c r="C18" s="50" t="str">
        <f>'MTDC FY 23-24'!C18</f>
        <v>(insert name)</v>
      </c>
      <c r="D18" s="50"/>
      <c r="E18" s="50"/>
      <c r="F18" s="50"/>
      <c r="G18" s="23"/>
      <c r="H18" s="54">
        <v>0</v>
      </c>
      <c r="I18" s="52">
        <f>H18*12</f>
        <v>0</v>
      </c>
      <c r="J18" s="35"/>
      <c r="K18" s="35"/>
      <c r="L18" s="33">
        <f>('MTDC FY 25-26'!L18)*0.03+('MTDC FY 25-26'!L18)</f>
        <v>0</v>
      </c>
      <c r="M18" s="47">
        <f>H18*L18</f>
        <v>0</v>
      </c>
      <c r="N18" s="199">
        <f>M18*'Fringe Rates'!$E$5</f>
        <v>0</v>
      </c>
      <c r="O18" s="44">
        <f>N18+M18</f>
        <v>0</v>
      </c>
      <c r="P18" s="231">
        <v>0</v>
      </c>
      <c r="Q18" s="232">
        <f>P18*12</f>
        <v>0</v>
      </c>
      <c r="R18" s="233"/>
      <c r="S18" s="233"/>
      <c r="T18" s="220">
        <f>'MTDC FY 23-24'!L18*P18</f>
        <v>0</v>
      </c>
      <c r="U18" s="234">
        <f>T18*'Fringe Rates'!$B$5</f>
        <v>0</v>
      </c>
      <c r="V18" s="222">
        <f>T18+U18</f>
        <v>0</v>
      </c>
    </row>
    <row r="19" spans="1:22" ht="15" customHeight="1" x14ac:dyDescent="0.2">
      <c r="A19" s="31">
        <v>612120</v>
      </c>
      <c r="B19" s="23">
        <v>2</v>
      </c>
      <c r="C19" s="50" t="str">
        <f>'MTDC FY 23-24'!C19</f>
        <v>(insert name)</v>
      </c>
      <c r="D19" s="50"/>
      <c r="E19" s="50"/>
      <c r="F19" s="50"/>
      <c r="G19" s="23"/>
      <c r="H19" s="54">
        <v>0</v>
      </c>
      <c r="I19" s="52">
        <f>H19*12</f>
        <v>0</v>
      </c>
      <c r="J19" s="35"/>
      <c r="K19" s="35"/>
      <c r="L19" s="33">
        <f>('MTDC FY 25-26'!L19)*0.03+('MTDC FY 25-26'!L19)</f>
        <v>0</v>
      </c>
      <c r="M19" s="47">
        <f>H19*L19</f>
        <v>0</v>
      </c>
      <c r="N19" s="199">
        <f>M19*'Fringe Rates'!$E$5</f>
        <v>0</v>
      </c>
      <c r="O19" s="44">
        <f>N19+M19</f>
        <v>0</v>
      </c>
      <c r="P19" s="231">
        <v>0</v>
      </c>
      <c r="Q19" s="232">
        <f>P19*12</f>
        <v>0</v>
      </c>
      <c r="R19" s="233"/>
      <c r="S19" s="233"/>
      <c r="T19" s="220">
        <f>'MTDC FY 23-24'!L19*P19</f>
        <v>0</v>
      </c>
      <c r="U19" s="234">
        <f>T19*'Fringe Rates'!$B$5</f>
        <v>0</v>
      </c>
      <c r="V19" s="222">
        <f t="shared" ref="V19:V22" si="7">T19+U19</f>
        <v>0</v>
      </c>
    </row>
    <row r="20" spans="1:22" ht="15" customHeight="1" x14ac:dyDescent="0.2">
      <c r="A20" s="31">
        <v>612120</v>
      </c>
      <c r="B20" s="23">
        <v>3</v>
      </c>
      <c r="C20" s="50" t="str">
        <f>'MTDC FY 23-24'!C20</f>
        <v>(insert name)</v>
      </c>
      <c r="D20" s="50"/>
      <c r="E20" s="50"/>
      <c r="F20" s="50"/>
      <c r="G20" s="23"/>
      <c r="H20" s="54">
        <v>0</v>
      </c>
      <c r="I20" s="52">
        <f>H20*12</f>
        <v>0</v>
      </c>
      <c r="J20" s="35"/>
      <c r="K20" s="35"/>
      <c r="L20" s="33">
        <f>('MTDC FY 25-26'!L20)*0.03+('MTDC FY 25-26'!L20)</f>
        <v>0</v>
      </c>
      <c r="M20" s="47">
        <f>H20*L20</f>
        <v>0</v>
      </c>
      <c r="N20" s="199">
        <f>M20*'Fringe Rates'!$E$5</f>
        <v>0</v>
      </c>
      <c r="O20" s="44">
        <f>N20+M20</f>
        <v>0</v>
      </c>
      <c r="P20" s="231">
        <v>0</v>
      </c>
      <c r="Q20" s="232">
        <f>P20*12</f>
        <v>0</v>
      </c>
      <c r="R20" s="233"/>
      <c r="S20" s="233"/>
      <c r="T20" s="220">
        <f>'MTDC FY 23-24'!L20*P20</f>
        <v>0</v>
      </c>
      <c r="U20" s="234">
        <f>T20*'Fringe Rates'!$B$5</f>
        <v>0</v>
      </c>
      <c r="V20" s="222">
        <f t="shared" si="7"/>
        <v>0</v>
      </c>
    </row>
    <row r="21" spans="1:22" ht="15" customHeight="1" x14ac:dyDescent="0.2">
      <c r="A21" s="31">
        <v>612120</v>
      </c>
      <c r="B21" s="23">
        <v>4</v>
      </c>
      <c r="C21" s="50" t="str">
        <f>'MTDC FY 23-24'!C21</f>
        <v>(insert name)</v>
      </c>
      <c r="D21" s="50"/>
      <c r="E21" s="50"/>
      <c r="F21" s="50"/>
      <c r="G21" s="23"/>
      <c r="H21" s="54">
        <v>0</v>
      </c>
      <c r="I21" s="52">
        <f>H21*12</f>
        <v>0</v>
      </c>
      <c r="J21" s="35"/>
      <c r="K21" s="35"/>
      <c r="L21" s="33">
        <f>('MTDC FY 25-26'!L21)*0.03+('MTDC FY 25-26'!L21)</f>
        <v>0</v>
      </c>
      <c r="M21" s="47">
        <f>H21*L21</f>
        <v>0</v>
      </c>
      <c r="N21" s="199">
        <f>M21*'Fringe Rates'!$E$5</f>
        <v>0</v>
      </c>
      <c r="O21" s="44">
        <f>N21+M21</f>
        <v>0</v>
      </c>
      <c r="P21" s="231">
        <v>0</v>
      </c>
      <c r="Q21" s="232">
        <f>P21*12</f>
        <v>0</v>
      </c>
      <c r="R21" s="233"/>
      <c r="S21" s="233"/>
      <c r="T21" s="220">
        <f>'MTDC FY 23-24'!L21*P21</f>
        <v>0</v>
      </c>
      <c r="U21" s="234">
        <f>T21*'Fringe Rates'!$B$5</f>
        <v>0</v>
      </c>
      <c r="V21" s="222">
        <f t="shared" si="7"/>
        <v>0</v>
      </c>
    </row>
    <row r="22" spans="1:22" ht="15" customHeight="1" x14ac:dyDescent="0.2">
      <c r="A22" s="31">
        <v>612120</v>
      </c>
      <c r="B22" s="23">
        <v>5</v>
      </c>
      <c r="C22" s="50" t="str">
        <f>'MTDC FY 23-24'!C22</f>
        <v>(insert name)</v>
      </c>
      <c r="D22" s="50"/>
      <c r="E22" s="50"/>
      <c r="F22" s="50"/>
      <c r="G22" s="23"/>
      <c r="H22" s="54">
        <v>0</v>
      </c>
      <c r="I22" s="52">
        <f>H22*12</f>
        <v>0</v>
      </c>
      <c r="J22" s="35"/>
      <c r="K22" s="35"/>
      <c r="L22" s="33">
        <f>('MTDC FY 25-26'!L22)*0.03+('MTDC FY 25-26'!L22)</f>
        <v>0</v>
      </c>
      <c r="M22" s="47">
        <f>H22*L22</f>
        <v>0</v>
      </c>
      <c r="N22" s="199">
        <f>M22*'Fringe Rates'!$E$5</f>
        <v>0</v>
      </c>
      <c r="O22" s="44">
        <f>N22+M22</f>
        <v>0</v>
      </c>
      <c r="P22" s="231">
        <v>0</v>
      </c>
      <c r="Q22" s="232">
        <f>P22*12</f>
        <v>0</v>
      </c>
      <c r="R22" s="233"/>
      <c r="S22" s="233"/>
      <c r="T22" s="220">
        <f>'MTDC FY 23-24'!L22*P22</f>
        <v>0</v>
      </c>
      <c r="U22" s="234">
        <f>T22*'Fringe Rates'!$B$5</f>
        <v>0</v>
      </c>
      <c r="V22" s="222">
        <f t="shared" si="7"/>
        <v>0</v>
      </c>
    </row>
    <row r="23" spans="1:22" ht="15" customHeight="1" x14ac:dyDescent="0.2">
      <c r="A23" s="31"/>
      <c r="B23" s="23"/>
      <c r="C23" s="23"/>
      <c r="D23" s="23"/>
      <c r="E23" s="23"/>
      <c r="F23" s="23"/>
      <c r="G23" s="23"/>
      <c r="H23" s="21"/>
      <c r="I23" s="21"/>
      <c r="J23" s="21"/>
      <c r="K23" s="21"/>
      <c r="L23" s="33"/>
      <c r="M23" s="10"/>
      <c r="N23" s="10"/>
      <c r="O23" s="33"/>
      <c r="P23" s="235"/>
      <c r="Q23" s="236"/>
      <c r="R23" s="236"/>
      <c r="S23" s="236"/>
      <c r="T23" s="236"/>
      <c r="U23" s="236"/>
      <c r="V23" s="237"/>
    </row>
    <row r="24" spans="1:22" ht="15" customHeight="1" x14ac:dyDescent="0.2">
      <c r="A24" s="31"/>
      <c r="B24" s="56" t="s">
        <v>60</v>
      </c>
      <c r="C24" s="56"/>
      <c r="D24" s="56"/>
      <c r="E24" s="56"/>
      <c r="F24" s="56"/>
      <c r="G24" s="56"/>
      <c r="H24" s="56"/>
      <c r="I24" s="56"/>
      <c r="J24" s="56"/>
      <c r="K24" s="56"/>
      <c r="L24" s="58"/>
      <c r="M24" s="59">
        <f>SUM(M18:M22)</f>
        <v>0</v>
      </c>
      <c r="N24" s="59">
        <f>SUM(N18:N22)</f>
        <v>0</v>
      </c>
      <c r="O24" s="59">
        <f>SUM(O18:O22)</f>
        <v>0</v>
      </c>
      <c r="P24" s="226"/>
      <c r="Q24" s="220"/>
      <c r="R24" s="220"/>
      <c r="S24" s="220"/>
      <c r="T24" s="220">
        <f>SUM(T18:T22)</f>
        <v>0</v>
      </c>
      <c r="U24" s="220">
        <f>SUM(U18:U22)</f>
        <v>0</v>
      </c>
      <c r="V24" s="222">
        <f>SUM(V18:V22)</f>
        <v>0</v>
      </c>
    </row>
    <row r="25" spans="1:22" s="2" customFormat="1" x14ac:dyDescent="0.2">
      <c r="A25" s="31"/>
      <c r="B25" s="23"/>
      <c r="C25" s="23"/>
      <c r="D25" s="23"/>
      <c r="E25" s="23"/>
      <c r="F25" s="23"/>
      <c r="G25" s="23"/>
      <c r="H25" s="23"/>
      <c r="I25" s="23"/>
      <c r="J25" s="23"/>
      <c r="K25" s="23"/>
      <c r="L25" s="22"/>
      <c r="M25" s="32"/>
      <c r="N25" s="32"/>
      <c r="O25" s="32"/>
      <c r="P25" s="223"/>
      <c r="Q25" s="224"/>
      <c r="R25" s="224"/>
      <c r="S25" s="224"/>
      <c r="T25" s="224"/>
      <c r="U25" s="224"/>
      <c r="V25" s="225"/>
    </row>
    <row r="26" spans="1:22" s="2" customFormat="1"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2" s="2" customFormat="1" x14ac:dyDescent="0.2">
      <c r="A27" s="31"/>
      <c r="B27" s="23"/>
      <c r="C27" s="23"/>
      <c r="D27" s="23"/>
      <c r="E27" s="23"/>
      <c r="F27" s="23"/>
      <c r="G27" s="23"/>
      <c r="H27" s="27" t="s">
        <v>45</v>
      </c>
      <c r="I27" s="27"/>
      <c r="J27" s="27" t="s">
        <v>46</v>
      </c>
      <c r="K27" s="27"/>
      <c r="L27" s="30"/>
      <c r="M27" s="8" t="s">
        <v>33</v>
      </c>
      <c r="N27" s="8" t="s">
        <v>39</v>
      </c>
      <c r="P27" s="92" t="s">
        <v>45</v>
      </c>
      <c r="Q27" s="27"/>
      <c r="R27" s="27" t="s">
        <v>46</v>
      </c>
      <c r="T27" s="43" t="s">
        <v>208</v>
      </c>
      <c r="U27" s="43" t="s">
        <v>39</v>
      </c>
      <c r="V27" s="230"/>
    </row>
    <row r="28" spans="1:22" ht="15" customHeight="1" x14ac:dyDescent="0.2">
      <c r="A28" s="31"/>
      <c r="B28" s="23" t="s">
        <v>57</v>
      </c>
      <c r="C28" s="23"/>
      <c r="D28" s="23"/>
      <c r="E28" s="23"/>
      <c r="F28" s="23"/>
      <c r="G28" s="23"/>
      <c r="H28" s="23"/>
      <c r="I28" s="23"/>
      <c r="J28" s="23"/>
      <c r="K28" s="23"/>
      <c r="L28" s="10"/>
      <c r="M28" s="10"/>
      <c r="N28" s="10"/>
      <c r="O28" s="33"/>
      <c r="P28" s="235"/>
      <c r="Q28" s="236"/>
      <c r="R28" s="236"/>
      <c r="S28" s="236"/>
      <c r="T28" s="236"/>
      <c r="U28" s="236"/>
      <c r="V28" s="237"/>
    </row>
    <row r="29" spans="1:22" ht="15" customHeight="1" x14ac:dyDescent="0.2">
      <c r="A29" s="31">
        <v>614520</v>
      </c>
      <c r="B29" s="23">
        <v>1</v>
      </c>
      <c r="C29" s="23" t="s">
        <v>55</v>
      </c>
      <c r="D29" s="23"/>
      <c r="E29" s="23"/>
      <c r="F29" s="23"/>
      <c r="G29" s="23"/>
      <c r="H29" s="36">
        <v>0</v>
      </c>
      <c r="I29" s="2"/>
      <c r="J29" s="36">
        <v>0</v>
      </c>
      <c r="K29" s="36"/>
      <c r="L29" s="28">
        <v>0</v>
      </c>
      <c r="M29" s="44">
        <f>H29*L29+J29*L29</f>
        <v>0</v>
      </c>
      <c r="N29" s="199">
        <f>M29*'Fringe Rates'!$E$7</f>
        <v>0</v>
      </c>
      <c r="O29" s="44">
        <f>M29+N29</f>
        <v>0</v>
      </c>
      <c r="P29" s="238">
        <v>0</v>
      </c>
      <c r="Q29" s="220"/>
      <c r="R29" s="239">
        <v>0</v>
      </c>
      <c r="S29" s="220"/>
      <c r="T29" s="220">
        <f>L29*(P29+R29)</f>
        <v>0</v>
      </c>
      <c r="U29" s="234">
        <f>T29*'Fringe Rates'!$B$7</f>
        <v>0</v>
      </c>
      <c r="V29" s="222">
        <f>T29+U29</f>
        <v>0</v>
      </c>
    </row>
    <row r="30" spans="1:22" ht="15" customHeight="1" x14ac:dyDescent="0.2">
      <c r="A30" s="31">
        <v>614520</v>
      </c>
      <c r="B30" s="23">
        <v>2</v>
      </c>
      <c r="C30" s="23" t="s">
        <v>55</v>
      </c>
      <c r="D30" s="23"/>
      <c r="E30" s="23"/>
      <c r="F30" s="23"/>
      <c r="G30" s="23"/>
      <c r="H30" s="36">
        <v>0</v>
      </c>
      <c r="I30" s="2"/>
      <c r="J30" s="36">
        <v>0</v>
      </c>
      <c r="K30" s="36"/>
      <c r="L30" s="28">
        <v>0</v>
      </c>
      <c r="M30" s="44">
        <f>H30*L30+J30*L30</f>
        <v>0</v>
      </c>
      <c r="N30" s="199">
        <f>M30*'Fringe Rates'!$E$7</f>
        <v>0</v>
      </c>
      <c r="O30" s="44">
        <f>M30+N30</f>
        <v>0</v>
      </c>
      <c r="P30" s="238">
        <v>0</v>
      </c>
      <c r="Q30" s="220"/>
      <c r="R30" s="239">
        <v>0</v>
      </c>
      <c r="S30" s="220"/>
      <c r="T30" s="220">
        <f>L30*(P30+R30)</f>
        <v>0</v>
      </c>
      <c r="U30" s="234">
        <f>T30*'Fringe Rates'!$B$7</f>
        <v>0</v>
      </c>
      <c r="V30" s="222">
        <f t="shared" ref="V30:V32" si="8">T30+U30</f>
        <v>0</v>
      </c>
    </row>
    <row r="31" spans="1:22" ht="15" customHeight="1" x14ac:dyDescent="0.2">
      <c r="A31" s="31">
        <v>614520</v>
      </c>
      <c r="B31" s="23">
        <v>3</v>
      </c>
      <c r="C31" s="23" t="s">
        <v>55</v>
      </c>
      <c r="D31" s="23"/>
      <c r="E31" s="23"/>
      <c r="F31" s="23"/>
      <c r="G31" s="23"/>
      <c r="H31" s="36">
        <v>0</v>
      </c>
      <c r="I31" s="2"/>
      <c r="J31" s="36">
        <v>0</v>
      </c>
      <c r="K31" s="36"/>
      <c r="L31" s="28">
        <v>0</v>
      </c>
      <c r="M31" s="44">
        <f>H31*L31+J31*L31</f>
        <v>0</v>
      </c>
      <c r="N31" s="199">
        <f>M31*'Fringe Rates'!$E$7</f>
        <v>0</v>
      </c>
      <c r="O31" s="44">
        <f>M31+N31</f>
        <v>0</v>
      </c>
      <c r="P31" s="238">
        <v>0</v>
      </c>
      <c r="Q31" s="220"/>
      <c r="R31" s="239">
        <v>0</v>
      </c>
      <c r="S31" s="220"/>
      <c r="T31" s="220">
        <f>L31*(P31+R31)</f>
        <v>0</v>
      </c>
      <c r="U31" s="234">
        <f>T31*'Fringe Rates'!$B$7</f>
        <v>0</v>
      </c>
      <c r="V31" s="222">
        <f t="shared" si="8"/>
        <v>0</v>
      </c>
    </row>
    <row r="32" spans="1:22" ht="15" customHeight="1" x14ac:dyDescent="0.2">
      <c r="A32" s="31">
        <v>614520</v>
      </c>
      <c r="B32" s="23">
        <v>4</v>
      </c>
      <c r="C32" s="23" t="s">
        <v>55</v>
      </c>
      <c r="D32" s="23"/>
      <c r="E32" s="23"/>
      <c r="F32" s="23"/>
      <c r="G32" s="23"/>
      <c r="H32" s="36">
        <v>0</v>
      </c>
      <c r="I32" s="2"/>
      <c r="J32" s="36">
        <v>0</v>
      </c>
      <c r="K32" s="36"/>
      <c r="L32" s="28">
        <v>0</v>
      </c>
      <c r="M32" s="44">
        <f>H32*L32+J32*L32</f>
        <v>0</v>
      </c>
      <c r="N32" s="199">
        <f>M32*'Fringe Rates'!$E$7</f>
        <v>0</v>
      </c>
      <c r="O32" s="44">
        <f>M32+N32</f>
        <v>0</v>
      </c>
      <c r="P32" s="238">
        <v>0</v>
      </c>
      <c r="Q32" s="220"/>
      <c r="R32" s="239">
        <v>0</v>
      </c>
      <c r="S32" s="220"/>
      <c r="T32" s="220">
        <f>L32*(P32+R32)</f>
        <v>0</v>
      </c>
      <c r="U32" s="234">
        <f>T32*'Fringe Rates'!$B$7</f>
        <v>0</v>
      </c>
      <c r="V32" s="222">
        <f t="shared" si="8"/>
        <v>0</v>
      </c>
    </row>
    <row r="33" spans="1:22" ht="15" customHeight="1" x14ac:dyDescent="0.2">
      <c r="A33" s="31"/>
      <c r="B33" s="23"/>
      <c r="C33" s="23"/>
      <c r="D33" s="23"/>
      <c r="E33" s="23"/>
      <c r="F33" s="23"/>
      <c r="G33" s="23"/>
      <c r="H33" s="20"/>
      <c r="I33" s="20"/>
      <c r="J33" s="20"/>
      <c r="K33" s="20"/>
      <c r="L33" s="20"/>
      <c r="M33" s="20"/>
      <c r="N33" s="20"/>
      <c r="O33" s="20"/>
      <c r="P33" s="240"/>
      <c r="Q33" s="241"/>
      <c r="R33" s="241"/>
      <c r="S33" s="241"/>
      <c r="T33" s="241"/>
      <c r="U33" s="241"/>
      <c r="V33" s="225"/>
    </row>
    <row r="34" spans="1:22" ht="15" customHeight="1" x14ac:dyDescent="0.2">
      <c r="A34" s="31">
        <v>614120</v>
      </c>
      <c r="B34" s="23">
        <v>5</v>
      </c>
      <c r="C34" s="23" t="s">
        <v>56</v>
      </c>
      <c r="D34" s="23"/>
      <c r="E34" s="23"/>
      <c r="F34" s="23"/>
      <c r="G34" s="23"/>
      <c r="H34" s="36">
        <v>0</v>
      </c>
      <c r="I34" s="2"/>
      <c r="J34" s="36">
        <v>0</v>
      </c>
      <c r="K34" s="36"/>
      <c r="L34" s="28">
        <v>0</v>
      </c>
      <c r="M34" s="44">
        <f>H34*L34+J34*L34</f>
        <v>0</v>
      </c>
      <c r="N34" s="199">
        <f>M34*'Fringe Rates'!$E$9</f>
        <v>0</v>
      </c>
      <c r="O34" s="44">
        <f>M34+N34</f>
        <v>0</v>
      </c>
      <c r="P34" s="243">
        <v>0</v>
      </c>
      <c r="Q34" s="220"/>
      <c r="R34" s="239">
        <v>0</v>
      </c>
      <c r="S34" s="220"/>
      <c r="T34" s="220">
        <f>L34*(P34+R34)</f>
        <v>0</v>
      </c>
      <c r="U34" s="234">
        <f>T34*'Fringe Rates'!$B$9</f>
        <v>0</v>
      </c>
      <c r="V34" s="222">
        <f>T34+U34</f>
        <v>0</v>
      </c>
    </row>
    <row r="35" spans="1:22" ht="15" customHeight="1" x14ac:dyDescent="0.2">
      <c r="A35" s="31">
        <v>614120</v>
      </c>
      <c r="B35" s="23">
        <v>6</v>
      </c>
      <c r="C35" s="23" t="s">
        <v>56</v>
      </c>
      <c r="D35" s="23"/>
      <c r="E35" s="23"/>
      <c r="F35" s="23"/>
      <c r="G35" s="23"/>
      <c r="H35" s="36">
        <v>0</v>
      </c>
      <c r="I35" s="2"/>
      <c r="J35" s="36">
        <v>0</v>
      </c>
      <c r="K35" s="36"/>
      <c r="L35" s="28">
        <v>0</v>
      </c>
      <c r="M35" s="44">
        <f>H35*L35+J35*L35</f>
        <v>0</v>
      </c>
      <c r="N35" s="199">
        <f>M35*'Fringe Rates'!$E$9</f>
        <v>0</v>
      </c>
      <c r="O35" s="44">
        <f>M35+N35</f>
        <v>0</v>
      </c>
      <c r="P35" s="243">
        <v>0</v>
      </c>
      <c r="Q35" s="220"/>
      <c r="R35" s="239">
        <v>0</v>
      </c>
      <c r="S35" s="220"/>
      <c r="T35" s="220">
        <f>L35*(P35+R35)</f>
        <v>0</v>
      </c>
      <c r="U35" s="234">
        <f>T35*'Fringe Rates'!$B$9</f>
        <v>0</v>
      </c>
      <c r="V35" s="222">
        <f>T35+U35</f>
        <v>0</v>
      </c>
    </row>
    <row r="36" spans="1:22" ht="15" customHeight="1" x14ac:dyDescent="0.2">
      <c r="A36" s="31"/>
      <c r="B36" s="23"/>
      <c r="C36" s="23"/>
      <c r="D36" s="23"/>
      <c r="E36" s="23"/>
      <c r="F36" s="23"/>
      <c r="G36" s="23"/>
      <c r="H36" s="24"/>
      <c r="I36" s="24"/>
      <c r="J36" s="23"/>
      <c r="K36" s="23"/>
      <c r="L36" s="10"/>
      <c r="M36" s="10"/>
      <c r="N36" s="10"/>
      <c r="O36" s="32"/>
      <c r="P36" s="223"/>
      <c r="Q36" s="224"/>
      <c r="R36" s="224"/>
      <c r="S36" s="224"/>
      <c r="T36" s="224"/>
      <c r="U36" s="224"/>
      <c r="V36" s="225"/>
    </row>
    <row r="37" spans="1:22" ht="15" customHeight="1" x14ac:dyDescent="0.2">
      <c r="A37" s="31"/>
      <c r="B37" s="56" t="s">
        <v>58</v>
      </c>
      <c r="C37" s="56"/>
      <c r="D37" s="56"/>
      <c r="E37" s="56"/>
      <c r="F37" s="56"/>
      <c r="G37" s="56"/>
      <c r="H37" s="56"/>
      <c r="I37" s="56"/>
      <c r="J37" s="56"/>
      <c r="K37" s="56"/>
      <c r="L37" s="58"/>
      <c r="M37" s="59">
        <f>SUM(M29:M35)</f>
        <v>0</v>
      </c>
      <c r="N37" s="59">
        <f>SUM(N29:N35)</f>
        <v>0</v>
      </c>
      <c r="O37" s="59">
        <f>SUM(O29:O35)</f>
        <v>0</v>
      </c>
      <c r="P37" s="226"/>
      <c r="Q37" s="220"/>
      <c r="R37" s="220"/>
      <c r="S37" s="220"/>
      <c r="T37" s="220">
        <f>SUM(T29:T36)</f>
        <v>0</v>
      </c>
      <c r="U37" s="220">
        <f>SUM(U29:U36)</f>
        <v>0</v>
      </c>
      <c r="V37" s="222">
        <f>SUM(V29:V35)</f>
        <v>0</v>
      </c>
    </row>
    <row r="38" spans="1:22" x14ac:dyDescent="0.2">
      <c r="A38" s="31"/>
      <c r="B38" s="23"/>
      <c r="C38" s="23"/>
      <c r="D38" s="23"/>
      <c r="E38" s="23"/>
      <c r="F38" s="23"/>
      <c r="G38" s="23"/>
      <c r="H38" s="23"/>
      <c r="I38" s="23"/>
      <c r="J38" s="23"/>
      <c r="K38" s="23"/>
      <c r="L38" s="10"/>
      <c r="M38" s="10"/>
      <c r="N38" s="10"/>
      <c r="O38" s="33"/>
      <c r="P38" s="244"/>
      <c r="Q38" s="245"/>
      <c r="R38" s="245"/>
      <c r="S38" s="245"/>
      <c r="T38" s="245"/>
      <c r="U38" s="245"/>
      <c r="V38" s="246"/>
    </row>
    <row r="39" spans="1:22" ht="12" customHeight="1" x14ac:dyDescent="0.2">
      <c r="A39" s="31"/>
      <c r="B39" s="23"/>
      <c r="C39" s="23"/>
      <c r="D39" s="23"/>
      <c r="E39" s="23"/>
      <c r="F39" s="23"/>
      <c r="G39" s="23"/>
      <c r="H39" s="23"/>
      <c r="I39" s="23"/>
      <c r="J39" s="23"/>
      <c r="K39" s="23"/>
      <c r="L39" s="10"/>
      <c r="M39" s="10"/>
      <c r="N39" s="10"/>
      <c r="O39" s="32"/>
      <c r="P39" s="223"/>
      <c r="Q39" s="224"/>
      <c r="R39" s="224"/>
      <c r="S39" s="224"/>
      <c r="T39" s="224"/>
      <c r="U39" s="224"/>
      <c r="V39" s="225"/>
    </row>
    <row r="40" spans="1:22" s="207" customFormat="1" ht="15" customHeight="1" x14ac:dyDescent="0.25">
      <c r="A40" s="31"/>
      <c r="B40" s="119" t="s">
        <v>1</v>
      </c>
      <c r="C40" s="119"/>
      <c r="D40" s="119"/>
      <c r="E40" s="119"/>
      <c r="F40" s="119"/>
      <c r="G40" s="119"/>
      <c r="H40" s="119"/>
      <c r="I40" s="119"/>
      <c r="J40" s="119"/>
      <c r="K40" s="119"/>
      <c r="L40" s="206"/>
      <c r="M40" s="198">
        <f>+SUM(M15+M37+M24)</f>
        <v>0</v>
      </c>
      <c r="N40" s="198">
        <f>+SUM(N15+N37+N24)</f>
        <v>0</v>
      </c>
      <c r="O40" s="198">
        <f>+SUM(O15+O37+O24)</f>
        <v>0</v>
      </c>
      <c r="P40" s="247"/>
      <c r="Q40" s="248"/>
      <c r="R40" s="248"/>
      <c r="S40" s="248"/>
      <c r="T40" s="248">
        <f>T15+T24+T37</f>
        <v>0</v>
      </c>
      <c r="U40" s="248">
        <f>U15+U24+U37</f>
        <v>0</v>
      </c>
      <c r="V40" s="249">
        <f>+SUM(V15+V37+V24)</f>
        <v>0</v>
      </c>
    </row>
    <row r="41" spans="1:22" ht="15" customHeight="1" x14ac:dyDescent="0.2">
      <c r="A41" s="31"/>
      <c r="B41" s="23"/>
      <c r="C41" s="23"/>
      <c r="D41" s="23"/>
      <c r="E41" s="23"/>
      <c r="F41" s="23"/>
      <c r="G41" s="23"/>
      <c r="H41" s="23"/>
      <c r="I41" s="23"/>
      <c r="J41" s="23"/>
      <c r="K41" s="23"/>
      <c r="L41" s="10"/>
      <c r="M41" s="10"/>
      <c r="N41" s="10"/>
      <c r="O41" s="11"/>
      <c r="P41" s="256"/>
      <c r="Q41" s="257"/>
      <c r="R41" s="257"/>
      <c r="S41" s="257"/>
      <c r="T41" s="257"/>
      <c r="U41" s="257"/>
      <c r="V41" s="252"/>
    </row>
    <row r="42" spans="1:22" ht="15" customHeight="1" x14ac:dyDescent="0.2">
      <c r="A42" s="31"/>
      <c r="B42" s="23" t="s">
        <v>218</v>
      </c>
      <c r="C42" s="23"/>
      <c r="D42" s="23"/>
      <c r="E42" s="23"/>
      <c r="F42" s="23"/>
      <c r="G42" s="23"/>
      <c r="H42" s="23"/>
      <c r="I42" s="23"/>
      <c r="J42" s="23"/>
      <c r="K42" s="23"/>
      <c r="L42" s="10"/>
      <c r="M42" s="10"/>
      <c r="N42" s="10"/>
      <c r="O42" s="11"/>
      <c r="P42" s="256"/>
      <c r="Q42" s="257"/>
      <c r="R42" s="257"/>
      <c r="S42" s="257"/>
      <c r="T42" s="257"/>
      <c r="U42" s="257"/>
      <c r="V42" s="252"/>
    </row>
    <row r="43" spans="1:22" ht="15" customHeight="1" x14ac:dyDescent="0.2">
      <c r="A43" s="31">
        <v>750000</v>
      </c>
      <c r="B43" s="23">
        <v>1</v>
      </c>
      <c r="C43" s="48" t="s">
        <v>217</v>
      </c>
      <c r="D43" s="48"/>
      <c r="E43" s="48"/>
      <c r="F43" s="48"/>
      <c r="G43" s="48"/>
      <c r="H43" s="48"/>
      <c r="I43" s="48"/>
      <c r="J43" s="48"/>
      <c r="K43" s="48"/>
      <c r="L43" s="10"/>
      <c r="M43" s="10"/>
      <c r="N43" s="10"/>
      <c r="O43" s="45">
        <v>0</v>
      </c>
      <c r="P43" s="253"/>
      <c r="Q43" s="254"/>
      <c r="R43" s="254"/>
      <c r="S43" s="254"/>
      <c r="T43" s="254"/>
      <c r="U43" s="254"/>
      <c r="V43" s="255">
        <v>0</v>
      </c>
    </row>
    <row r="44" spans="1:22" ht="15" customHeight="1" x14ac:dyDescent="0.2">
      <c r="A44" s="31">
        <v>750000</v>
      </c>
      <c r="B44" s="23">
        <v>2</v>
      </c>
      <c r="C44" s="48" t="s">
        <v>217</v>
      </c>
      <c r="D44" s="48"/>
      <c r="E44" s="48"/>
      <c r="F44" s="48"/>
      <c r="G44" s="48"/>
      <c r="H44" s="48"/>
      <c r="I44" s="48"/>
      <c r="J44" s="48"/>
      <c r="K44" s="48"/>
      <c r="L44" s="10"/>
      <c r="M44" s="10"/>
      <c r="N44" s="10"/>
      <c r="O44" s="45">
        <v>0</v>
      </c>
      <c r="P44" s="253"/>
      <c r="Q44" s="254"/>
      <c r="R44" s="254"/>
      <c r="S44" s="254"/>
      <c r="T44" s="254"/>
      <c r="U44" s="254"/>
      <c r="V44" s="255">
        <v>0</v>
      </c>
    </row>
    <row r="45" spans="1:22" ht="15" customHeight="1" x14ac:dyDescent="0.2">
      <c r="A45" s="31">
        <v>750000</v>
      </c>
      <c r="B45" s="23">
        <v>3</v>
      </c>
      <c r="C45" s="48" t="s">
        <v>217</v>
      </c>
      <c r="D45" s="48"/>
      <c r="E45" s="48"/>
      <c r="F45" s="48"/>
      <c r="G45" s="48"/>
      <c r="H45" s="48"/>
      <c r="I45" s="48"/>
      <c r="J45" s="48"/>
      <c r="K45" s="48"/>
      <c r="L45" s="10"/>
      <c r="M45" s="10"/>
      <c r="N45" s="10"/>
      <c r="O45" s="45">
        <v>0</v>
      </c>
      <c r="P45" s="253"/>
      <c r="Q45" s="254"/>
      <c r="R45" s="254"/>
      <c r="S45" s="254"/>
      <c r="T45" s="254"/>
      <c r="U45" s="254"/>
      <c r="V45" s="255">
        <v>0</v>
      </c>
    </row>
    <row r="46" spans="1:22" ht="15" customHeight="1" x14ac:dyDescent="0.2">
      <c r="A46" s="31">
        <v>750000</v>
      </c>
      <c r="B46" s="23">
        <v>4</v>
      </c>
      <c r="C46" s="48" t="s">
        <v>217</v>
      </c>
      <c r="D46" s="48"/>
      <c r="E46" s="48"/>
      <c r="F46" s="48"/>
      <c r="G46" s="48"/>
      <c r="H46" s="48"/>
      <c r="I46" s="48"/>
      <c r="J46" s="48"/>
      <c r="K46" s="48"/>
      <c r="L46" s="10"/>
      <c r="M46" s="10"/>
      <c r="N46" s="10"/>
      <c r="O46" s="45">
        <v>0</v>
      </c>
      <c r="P46" s="253"/>
      <c r="Q46" s="254"/>
      <c r="R46" s="254"/>
      <c r="S46" s="254"/>
      <c r="T46" s="254"/>
      <c r="U46" s="254"/>
      <c r="V46" s="255">
        <v>0</v>
      </c>
    </row>
    <row r="47" spans="1:22" ht="15" customHeight="1" x14ac:dyDescent="0.2">
      <c r="A47" s="31">
        <v>750000</v>
      </c>
      <c r="B47" s="23">
        <v>5</v>
      </c>
      <c r="C47" s="48" t="s">
        <v>217</v>
      </c>
      <c r="D47" s="48"/>
      <c r="E47" s="48"/>
      <c r="F47" s="48"/>
      <c r="G47" s="48"/>
      <c r="H47" s="48"/>
      <c r="I47" s="48"/>
      <c r="J47" s="48"/>
      <c r="K47" s="48"/>
      <c r="L47" s="10"/>
      <c r="M47" s="10"/>
      <c r="N47" s="10"/>
      <c r="O47" s="45">
        <v>0</v>
      </c>
      <c r="P47" s="253"/>
      <c r="Q47" s="254"/>
      <c r="R47" s="254"/>
      <c r="S47" s="254"/>
      <c r="T47" s="254"/>
      <c r="U47" s="254"/>
      <c r="V47" s="255">
        <v>0</v>
      </c>
    </row>
    <row r="48" spans="1:22" ht="15" customHeight="1" x14ac:dyDescent="0.2">
      <c r="A48" s="31"/>
      <c r="B48" s="23"/>
      <c r="C48" s="23"/>
      <c r="D48" s="23"/>
      <c r="E48" s="23"/>
      <c r="F48" s="23"/>
      <c r="G48" s="23"/>
      <c r="H48" s="23"/>
      <c r="I48" s="23"/>
      <c r="J48" s="23"/>
      <c r="K48" s="23"/>
      <c r="L48" s="10"/>
      <c r="M48" s="10"/>
      <c r="N48" s="10"/>
      <c r="O48" s="11"/>
      <c r="P48" s="256"/>
      <c r="Q48" s="257"/>
      <c r="R48" s="257"/>
      <c r="S48" s="257"/>
      <c r="T48" s="257"/>
      <c r="U48" s="257"/>
      <c r="V48" s="258"/>
    </row>
    <row r="49" spans="1:22" ht="15" customHeight="1" x14ac:dyDescent="0.2">
      <c r="A49" s="31"/>
      <c r="B49" s="56" t="s">
        <v>2</v>
      </c>
      <c r="C49" s="56"/>
      <c r="D49" s="56"/>
      <c r="E49" s="56"/>
      <c r="F49" s="56"/>
      <c r="G49" s="56"/>
      <c r="H49" s="56"/>
      <c r="I49" s="56"/>
      <c r="J49" s="56"/>
      <c r="K49" s="56"/>
      <c r="L49" s="58"/>
      <c r="M49" s="58"/>
      <c r="N49" s="58"/>
      <c r="O49" s="59">
        <f>+SUM(O43:O47)</f>
        <v>0</v>
      </c>
      <c r="P49" s="226"/>
      <c r="Q49" s="220"/>
      <c r="R49" s="220"/>
      <c r="S49" s="220"/>
      <c r="T49" s="220"/>
      <c r="U49" s="220"/>
      <c r="V49" s="222">
        <f>SUM(V43:V47)</f>
        <v>0</v>
      </c>
    </row>
    <row r="50" spans="1:22" ht="15" customHeight="1" x14ac:dyDescent="0.2">
      <c r="A50" s="31"/>
      <c r="B50" s="23"/>
      <c r="C50" s="23"/>
      <c r="D50" s="23"/>
      <c r="E50" s="23"/>
      <c r="F50" s="23"/>
      <c r="G50" s="23"/>
      <c r="H50" s="23"/>
      <c r="I50" s="23"/>
      <c r="J50" s="23"/>
      <c r="K50" s="23"/>
      <c r="L50" s="10"/>
      <c r="M50" s="10"/>
      <c r="N50" s="10"/>
      <c r="O50" s="11"/>
      <c r="P50" s="256"/>
      <c r="Q50" s="257"/>
      <c r="R50" s="257"/>
      <c r="S50" s="257"/>
      <c r="T50" s="257"/>
      <c r="U50" s="257"/>
      <c r="V50" s="252"/>
    </row>
    <row r="51" spans="1:22" ht="15" customHeight="1" x14ac:dyDescent="0.2">
      <c r="A51" s="31"/>
      <c r="B51" s="23" t="s">
        <v>49</v>
      </c>
      <c r="C51" s="23"/>
      <c r="D51" s="23"/>
      <c r="E51" s="23"/>
      <c r="F51" s="23"/>
      <c r="G51" s="23"/>
      <c r="H51" s="23"/>
      <c r="I51" s="23"/>
      <c r="J51" s="23"/>
      <c r="K51" s="23"/>
      <c r="L51" s="2"/>
      <c r="M51" s="2"/>
      <c r="N51" s="10"/>
      <c r="O51" s="11"/>
      <c r="P51" s="256"/>
      <c r="Q51" s="257"/>
      <c r="R51" s="257"/>
      <c r="S51" s="257"/>
      <c r="T51" s="257"/>
      <c r="U51" s="257"/>
      <c r="V51" s="252"/>
    </row>
    <row r="52" spans="1:22" ht="15" customHeight="1" x14ac:dyDescent="0.2">
      <c r="A52" s="31">
        <v>731000</v>
      </c>
      <c r="B52" s="23">
        <v>1</v>
      </c>
      <c r="C52" s="23" t="s">
        <v>8</v>
      </c>
      <c r="D52" s="23"/>
      <c r="E52" s="23" t="s">
        <v>160</v>
      </c>
      <c r="F52" s="23"/>
      <c r="G52" s="28"/>
      <c r="H52" s="23"/>
      <c r="I52" s="23"/>
      <c r="J52" s="28"/>
      <c r="K52" s="28"/>
      <c r="L52" s="2"/>
      <c r="M52" s="13"/>
      <c r="N52" s="13"/>
      <c r="O52" s="45">
        <v>0</v>
      </c>
      <c r="P52" s="253"/>
      <c r="Q52" s="254"/>
      <c r="R52" s="254"/>
      <c r="S52" s="254"/>
      <c r="T52" s="254"/>
      <c r="U52" s="254"/>
      <c r="V52" s="255">
        <v>0</v>
      </c>
    </row>
    <row r="53" spans="1:22" ht="15" customHeight="1" x14ac:dyDescent="0.2">
      <c r="A53" s="31">
        <v>731310</v>
      </c>
      <c r="B53" s="23">
        <v>2</v>
      </c>
      <c r="C53" s="23" t="s">
        <v>25</v>
      </c>
      <c r="D53" s="23"/>
      <c r="E53" s="23"/>
      <c r="F53" s="23"/>
      <c r="G53" s="28"/>
      <c r="H53" s="23"/>
      <c r="I53" s="23"/>
      <c r="J53" s="28"/>
      <c r="K53" s="28"/>
      <c r="L53" s="2"/>
      <c r="M53" s="2"/>
      <c r="N53" s="13"/>
      <c r="O53" s="45">
        <v>0</v>
      </c>
      <c r="P53" s="253"/>
      <c r="Q53" s="254"/>
      <c r="R53" s="254"/>
      <c r="S53" s="254"/>
      <c r="T53" s="254"/>
      <c r="U53" s="254"/>
      <c r="V53" s="255">
        <v>0</v>
      </c>
    </row>
    <row r="54" spans="1:22" ht="15" customHeight="1" x14ac:dyDescent="0.2">
      <c r="A54" s="31"/>
      <c r="B54" s="23"/>
      <c r="C54" s="23"/>
      <c r="D54" s="23"/>
      <c r="E54" s="23"/>
      <c r="F54" s="23"/>
      <c r="G54" s="23"/>
      <c r="H54" s="23"/>
      <c r="I54" s="23"/>
      <c r="J54" s="23"/>
      <c r="K54" s="23"/>
      <c r="L54" s="10"/>
      <c r="M54" s="10"/>
      <c r="N54" s="10"/>
      <c r="O54" s="11"/>
      <c r="P54" s="256"/>
      <c r="Q54" s="257"/>
      <c r="R54" s="257"/>
      <c r="S54" s="257"/>
      <c r="T54" s="257"/>
      <c r="U54" s="257"/>
      <c r="V54" s="258"/>
    </row>
    <row r="55" spans="1:22" ht="15" customHeight="1" x14ac:dyDescent="0.2">
      <c r="A55" s="31"/>
      <c r="B55" s="56" t="s">
        <v>3</v>
      </c>
      <c r="C55" s="56"/>
      <c r="D55" s="56"/>
      <c r="E55" s="56"/>
      <c r="F55" s="56"/>
      <c r="G55" s="56"/>
      <c r="H55" s="56"/>
      <c r="I55" s="56"/>
      <c r="J55" s="56"/>
      <c r="K55" s="56"/>
      <c r="L55" s="58"/>
      <c r="M55" s="58"/>
      <c r="N55" s="58"/>
      <c r="O55" s="59">
        <f>SUM(O52:O53)</f>
        <v>0</v>
      </c>
      <c r="P55" s="226"/>
      <c r="Q55" s="220"/>
      <c r="R55" s="220"/>
      <c r="S55" s="220"/>
      <c r="T55" s="220"/>
      <c r="U55" s="220"/>
      <c r="V55" s="222">
        <f>SUM(V52:V53)</f>
        <v>0</v>
      </c>
    </row>
    <row r="56" spans="1:22" ht="15" customHeight="1" x14ac:dyDescent="0.2">
      <c r="A56" s="31"/>
      <c r="B56" s="23"/>
      <c r="C56" s="23"/>
      <c r="D56" s="23"/>
      <c r="E56" s="23"/>
      <c r="F56" s="23"/>
      <c r="G56" s="23"/>
      <c r="H56" s="23"/>
      <c r="I56" s="23"/>
      <c r="J56" s="23"/>
      <c r="K56" s="23"/>
      <c r="L56" s="10"/>
      <c r="M56" s="10"/>
      <c r="N56" s="10"/>
      <c r="O56" s="11"/>
      <c r="P56" s="256"/>
      <c r="Q56" s="257"/>
      <c r="R56" s="257"/>
      <c r="S56" s="257"/>
      <c r="T56" s="257"/>
      <c r="U56" s="257"/>
      <c r="V56" s="252"/>
    </row>
    <row r="57" spans="1:22" ht="15" customHeight="1" x14ac:dyDescent="0.2">
      <c r="A57" s="31"/>
      <c r="B57" s="23" t="s">
        <v>97</v>
      </c>
      <c r="C57" s="23"/>
      <c r="D57" s="23"/>
      <c r="E57" s="23"/>
      <c r="F57" s="22"/>
      <c r="G57" s="23"/>
      <c r="H57" s="23"/>
      <c r="I57" s="23"/>
      <c r="J57" s="23"/>
      <c r="K57" s="23"/>
      <c r="L57" s="10"/>
      <c r="M57" s="10"/>
      <c r="N57" s="10"/>
      <c r="O57" s="11"/>
      <c r="P57" s="256"/>
      <c r="Q57" s="257"/>
      <c r="R57" s="257"/>
      <c r="S57" s="257"/>
      <c r="T57" s="257"/>
      <c r="U57" s="257"/>
      <c r="V57" s="252"/>
    </row>
    <row r="58" spans="1:22" ht="15" customHeight="1" x14ac:dyDescent="0.2">
      <c r="A58" s="31">
        <v>719549</v>
      </c>
      <c r="B58" s="23">
        <v>1</v>
      </c>
      <c r="C58" s="23" t="s">
        <v>26</v>
      </c>
      <c r="D58" s="23"/>
      <c r="E58" s="23"/>
      <c r="F58" s="22"/>
      <c r="G58" s="23"/>
      <c r="H58" s="23"/>
      <c r="I58" s="23"/>
      <c r="J58" s="23"/>
      <c r="K58" s="23"/>
      <c r="L58" s="10"/>
      <c r="M58" s="10"/>
      <c r="N58" s="10"/>
      <c r="O58" s="45">
        <v>0</v>
      </c>
      <c r="P58" s="253"/>
      <c r="Q58" s="254"/>
      <c r="R58" s="254"/>
      <c r="S58" s="254"/>
      <c r="T58" s="254"/>
      <c r="U58" s="254"/>
      <c r="V58" s="255">
        <v>0</v>
      </c>
    </row>
    <row r="59" spans="1:22" ht="15" customHeight="1" x14ac:dyDescent="0.2">
      <c r="A59" s="31">
        <v>731129</v>
      </c>
      <c r="B59" s="23">
        <v>2</v>
      </c>
      <c r="C59" s="23" t="s">
        <v>27</v>
      </c>
      <c r="D59" s="23"/>
      <c r="E59" s="23"/>
      <c r="F59" s="22"/>
      <c r="G59" s="23"/>
      <c r="H59" s="23"/>
      <c r="I59" s="23"/>
      <c r="J59" s="23"/>
      <c r="K59" s="23"/>
      <c r="L59" s="10"/>
      <c r="M59" s="10"/>
      <c r="N59" s="10"/>
      <c r="O59" s="45">
        <v>0</v>
      </c>
      <c r="P59" s="253"/>
      <c r="Q59" s="254"/>
      <c r="R59" s="254"/>
      <c r="S59" s="254"/>
      <c r="T59" s="254"/>
      <c r="U59" s="254"/>
      <c r="V59" s="255">
        <v>0</v>
      </c>
    </row>
    <row r="60" spans="1:22" ht="15" customHeight="1" x14ac:dyDescent="0.2">
      <c r="A60" s="31">
        <v>731159</v>
      </c>
      <c r="B60" s="23">
        <v>3</v>
      </c>
      <c r="C60" s="23" t="s">
        <v>28</v>
      </c>
      <c r="D60" s="23"/>
      <c r="E60" s="23"/>
      <c r="F60" s="22"/>
      <c r="G60" s="23"/>
      <c r="H60" s="23"/>
      <c r="I60" s="23"/>
      <c r="J60" s="23"/>
      <c r="K60" s="23"/>
      <c r="L60" s="10"/>
      <c r="M60" s="10"/>
      <c r="N60" s="10"/>
      <c r="O60" s="45">
        <v>0</v>
      </c>
      <c r="P60" s="253"/>
      <c r="Q60" s="254"/>
      <c r="R60" s="254"/>
      <c r="S60" s="254"/>
      <c r="T60" s="254"/>
      <c r="U60" s="254"/>
      <c r="V60" s="255">
        <v>0</v>
      </c>
    </row>
    <row r="61" spans="1:22" ht="15" customHeight="1" x14ac:dyDescent="0.2">
      <c r="A61" s="31">
        <v>729909</v>
      </c>
      <c r="B61" s="23">
        <v>4</v>
      </c>
      <c r="C61" s="23" t="s">
        <v>15</v>
      </c>
      <c r="D61" s="23"/>
      <c r="E61" s="23"/>
      <c r="F61" s="22"/>
      <c r="G61" s="23"/>
      <c r="H61" s="23"/>
      <c r="I61" s="23"/>
      <c r="J61" s="23"/>
      <c r="K61" s="23"/>
      <c r="L61" s="10"/>
      <c r="M61" s="10"/>
      <c r="N61" s="10"/>
      <c r="O61" s="45">
        <v>0</v>
      </c>
      <c r="P61" s="253"/>
      <c r="Q61" s="254"/>
      <c r="R61" s="254"/>
      <c r="S61" s="254"/>
      <c r="T61" s="254"/>
      <c r="U61" s="254"/>
      <c r="V61" s="255">
        <v>0</v>
      </c>
    </row>
    <row r="62" spans="1:22" ht="15" customHeight="1" x14ac:dyDescent="0.2">
      <c r="A62" s="31"/>
      <c r="B62" s="23"/>
      <c r="C62" s="23"/>
      <c r="D62" s="23"/>
      <c r="E62" s="23"/>
      <c r="F62" s="22"/>
      <c r="G62" s="23"/>
      <c r="H62" s="23"/>
      <c r="I62" s="23"/>
      <c r="J62" s="23"/>
      <c r="K62" s="23"/>
      <c r="L62" s="10"/>
      <c r="M62" s="10"/>
      <c r="N62" s="10"/>
      <c r="O62" s="11"/>
      <c r="P62" s="256"/>
      <c r="Q62" s="257"/>
      <c r="R62" s="257"/>
      <c r="S62" s="257"/>
      <c r="T62" s="257"/>
      <c r="U62" s="257"/>
      <c r="V62" s="252"/>
    </row>
    <row r="63" spans="1:22" ht="15" customHeight="1" x14ac:dyDescent="0.2">
      <c r="A63" s="31"/>
      <c r="B63" s="56" t="s">
        <v>105</v>
      </c>
      <c r="C63" s="56"/>
      <c r="D63" s="56"/>
      <c r="E63" s="56"/>
      <c r="F63" s="60"/>
      <c r="G63" s="56"/>
      <c r="H63" s="56"/>
      <c r="I63" s="56"/>
      <c r="J63" s="56"/>
      <c r="K63" s="56"/>
      <c r="L63" s="58"/>
      <c r="M63" s="58"/>
      <c r="N63" s="58"/>
      <c r="O63" s="59">
        <f>SUM(O58:O62)</f>
        <v>0</v>
      </c>
      <c r="P63" s="226"/>
      <c r="Q63" s="220"/>
      <c r="R63" s="220"/>
      <c r="S63" s="220"/>
      <c r="T63" s="220"/>
      <c r="U63" s="220"/>
      <c r="V63" s="222">
        <f>SUM(V58:V61)</f>
        <v>0</v>
      </c>
    </row>
    <row r="64" spans="1:22" ht="15" customHeight="1" x14ac:dyDescent="0.2">
      <c r="A64" s="31"/>
      <c r="B64" s="23"/>
      <c r="C64" s="23"/>
      <c r="D64" s="23"/>
      <c r="E64" s="23"/>
      <c r="F64" s="23"/>
      <c r="G64" s="23"/>
      <c r="H64" s="23"/>
      <c r="I64" s="23"/>
      <c r="J64" s="23"/>
      <c r="K64" s="23"/>
      <c r="L64" s="10"/>
      <c r="M64" s="10"/>
      <c r="N64" s="10"/>
      <c r="O64" s="11"/>
      <c r="P64" s="256"/>
      <c r="Q64" s="257"/>
      <c r="R64" s="257"/>
      <c r="S64" s="257"/>
      <c r="T64" s="257"/>
      <c r="U64" s="257"/>
      <c r="V64" s="252"/>
    </row>
    <row r="65" spans="1:22" ht="15" customHeight="1" x14ac:dyDescent="0.2">
      <c r="A65" s="31"/>
      <c r="B65" s="23" t="s">
        <v>16</v>
      </c>
      <c r="C65" s="23"/>
      <c r="D65" s="23"/>
      <c r="E65" s="23"/>
      <c r="F65" s="23"/>
      <c r="G65" s="23"/>
      <c r="H65" s="23"/>
      <c r="I65" s="23"/>
      <c r="J65" s="23"/>
      <c r="K65" s="23"/>
      <c r="L65" s="10"/>
      <c r="M65" s="10"/>
      <c r="N65" s="10"/>
      <c r="O65" s="11"/>
      <c r="P65" s="256"/>
      <c r="Q65" s="257"/>
      <c r="R65" s="257"/>
      <c r="S65" s="257"/>
      <c r="T65" s="257"/>
      <c r="U65" s="257"/>
      <c r="V65" s="252"/>
    </row>
    <row r="66" spans="1:22" ht="15" customHeight="1" x14ac:dyDescent="0.2">
      <c r="A66" s="31"/>
      <c r="B66" s="23">
        <v>1</v>
      </c>
      <c r="C66" s="67" t="s">
        <v>17</v>
      </c>
      <c r="D66" s="23"/>
      <c r="E66" s="23"/>
      <c r="F66" s="23"/>
      <c r="G66" s="23"/>
      <c r="H66" s="23"/>
      <c r="I66" s="23"/>
      <c r="J66" s="23"/>
      <c r="K66" s="23"/>
      <c r="L66" s="10"/>
      <c r="M66" s="10"/>
      <c r="N66" s="10"/>
      <c r="O66" s="71"/>
      <c r="P66" s="259"/>
      <c r="Q66" s="260"/>
      <c r="R66" s="260"/>
      <c r="S66" s="260"/>
      <c r="T66" s="260"/>
      <c r="U66" s="260"/>
      <c r="V66" s="261"/>
    </row>
    <row r="67" spans="1:22" ht="15" customHeight="1"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ht="15" customHeight="1"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ht="15" customHeight="1"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ht="15" customHeight="1"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ht="15" customHeight="1" x14ac:dyDescent="0.2">
      <c r="A71" s="31">
        <v>734000</v>
      </c>
      <c r="B71" s="23">
        <v>2</v>
      </c>
      <c r="C71" s="23" t="s">
        <v>18</v>
      </c>
      <c r="D71" s="23"/>
      <c r="E71" s="23"/>
      <c r="F71" s="23"/>
      <c r="G71" s="23"/>
      <c r="H71" s="23"/>
      <c r="I71" s="23"/>
      <c r="J71" s="23"/>
      <c r="K71" s="23"/>
      <c r="L71" s="10"/>
      <c r="M71" s="10"/>
      <c r="N71" s="10"/>
      <c r="O71" s="45">
        <v>0</v>
      </c>
      <c r="P71" s="253"/>
      <c r="Q71" s="254"/>
      <c r="R71" s="254"/>
      <c r="S71" s="254"/>
      <c r="T71" s="254"/>
      <c r="U71" s="254"/>
      <c r="V71" s="255">
        <v>0</v>
      </c>
    </row>
    <row r="72" spans="1:22" ht="15" customHeight="1" x14ac:dyDescent="0.2">
      <c r="A72" s="31">
        <v>732000</v>
      </c>
      <c r="B72" s="23">
        <v>3</v>
      </c>
      <c r="C72" s="23" t="s">
        <v>29</v>
      </c>
      <c r="D72" s="23"/>
      <c r="E72" s="23"/>
      <c r="F72" s="23"/>
      <c r="G72" s="23"/>
      <c r="H72" s="23"/>
      <c r="I72" s="23"/>
      <c r="J72" s="23"/>
      <c r="K72" s="23"/>
      <c r="L72" s="10"/>
      <c r="M72" s="10"/>
      <c r="N72" s="10"/>
      <c r="O72" s="45">
        <v>0</v>
      </c>
      <c r="P72" s="253"/>
      <c r="Q72" s="254"/>
      <c r="R72" s="254"/>
      <c r="S72" s="254"/>
      <c r="T72" s="254"/>
      <c r="U72" s="254"/>
      <c r="V72" s="255">
        <v>0</v>
      </c>
    </row>
    <row r="73" spans="1:22" ht="15" customHeight="1" x14ac:dyDescent="0.2">
      <c r="A73" s="31">
        <v>719535</v>
      </c>
      <c r="B73" s="23">
        <v>4</v>
      </c>
      <c r="C73" s="23" t="s">
        <v>124</v>
      </c>
      <c r="D73" s="23"/>
      <c r="E73" s="23"/>
      <c r="F73" s="23"/>
      <c r="G73" s="23"/>
      <c r="H73" s="23"/>
      <c r="I73" s="23"/>
      <c r="J73" s="23"/>
      <c r="K73" s="23"/>
      <c r="L73" s="10"/>
      <c r="M73" s="10"/>
      <c r="N73" s="10"/>
      <c r="O73" s="45">
        <v>0</v>
      </c>
      <c r="P73" s="253"/>
      <c r="Q73" s="254"/>
      <c r="R73" s="254"/>
      <c r="S73" s="254"/>
      <c r="T73" s="254"/>
      <c r="U73" s="254"/>
      <c r="V73" s="255">
        <v>0</v>
      </c>
    </row>
    <row r="74" spans="1:22" ht="15" customHeight="1" x14ac:dyDescent="0.2">
      <c r="A74" s="31">
        <v>719540</v>
      </c>
      <c r="B74" s="23">
        <v>5</v>
      </c>
      <c r="C74" s="23" t="s">
        <v>153</v>
      </c>
      <c r="D74" s="23"/>
      <c r="E74" s="23"/>
      <c r="F74" s="23"/>
      <c r="G74" s="23"/>
      <c r="H74" s="23"/>
      <c r="I74" s="23"/>
      <c r="J74" s="23"/>
      <c r="K74" s="23"/>
      <c r="L74" s="10"/>
      <c r="M74" s="10"/>
      <c r="N74" s="10"/>
      <c r="O74" s="45">
        <v>0</v>
      </c>
      <c r="P74" s="253"/>
      <c r="Q74" s="254"/>
      <c r="R74" s="254"/>
      <c r="S74" s="254"/>
      <c r="T74" s="254"/>
      <c r="U74" s="254"/>
      <c r="V74" s="255">
        <v>0</v>
      </c>
    </row>
    <row r="75" spans="1:22" ht="15" customHeight="1" x14ac:dyDescent="0.2">
      <c r="A75" s="31">
        <v>719545</v>
      </c>
      <c r="B75" s="23">
        <v>6</v>
      </c>
      <c r="C75" s="23" t="s">
        <v>154</v>
      </c>
      <c r="D75" s="23"/>
      <c r="E75" s="23"/>
      <c r="F75" s="23"/>
      <c r="G75" s="23"/>
      <c r="H75" s="23"/>
      <c r="I75" s="23"/>
      <c r="J75" s="23"/>
      <c r="K75" s="23"/>
      <c r="L75" s="10"/>
      <c r="M75" s="10"/>
      <c r="N75" s="10"/>
      <c r="O75" s="45">
        <v>0</v>
      </c>
      <c r="P75" s="253"/>
      <c r="Q75" s="254"/>
      <c r="R75" s="254"/>
      <c r="S75" s="254"/>
      <c r="T75" s="254"/>
      <c r="U75" s="254"/>
      <c r="V75" s="255">
        <v>0</v>
      </c>
    </row>
    <row r="76" spans="1:22" ht="15" customHeight="1" x14ac:dyDescent="0.2">
      <c r="A76" s="31">
        <v>765900</v>
      </c>
      <c r="B76" s="23">
        <v>7</v>
      </c>
      <c r="C76" s="23" t="s">
        <v>51</v>
      </c>
      <c r="D76" s="23"/>
      <c r="E76" s="23"/>
      <c r="F76" s="23"/>
      <c r="G76" s="23"/>
      <c r="H76" s="23"/>
      <c r="I76" s="23"/>
      <c r="J76" s="23"/>
      <c r="K76" s="23"/>
      <c r="L76" s="10"/>
      <c r="M76" s="10"/>
      <c r="N76" s="10"/>
      <c r="O76" s="45">
        <v>0</v>
      </c>
      <c r="P76" s="253"/>
      <c r="Q76" s="254"/>
      <c r="R76" s="254"/>
      <c r="S76" s="254"/>
      <c r="T76" s="254"/>
      <c r="U76" s="254"/>
      <c r="V76" s="255">
        <v>0</v>
      </c>
    </row>
    <row r="77" spans="1:22" ht="15" customHeight="1" x14ac:dyDescent="0.2">
      <c r="A77" s="31" t="s">
        <v>213</v>
      </c>
      <c r="B77" s="23">
        <v>8</v>
      </c>
      <c r="C77" s="23" t="s">
        <v>123</v>
      </c>
      <c r="D77" s="23"/>
      <c r="E77" s="23"/>
      <c r="F77" s="23"/>
      <c r="G77" s="23"/>
      <c r="H77" s="23"/>
      <c r="I77" s="23"/>
      <c r="J77" s="23"/>
      <c r="K77" s="23"/>
      <c r="L77" s="10"/>
      <c r="M77" s="10"/>
      <c r="N77" s="10"/>
      <c r="O77" s="45">
        <v>0</v>
      </c>
      <c r="P77" s="253"/>
      <c r="Q77" s="254"/>
      <c r="R77" s="254"/>
      <c r="S77" s="254"/>
      <c r="T77" s="254"/>
      <c r="U77" s="254"/>
      <c r="V77" s="255">
        <v>0</v>
      </c>
    </row>
    <row r="78" spans="1:22" ht="15" customHeight="1" x14ac:dyDescent="0.2">
      <c r="A78" s="31"/>
      <c r="B78" s="23"/>
      <c r="C78" s="23"/>
      <c r="D78" s="23"/>
      <c r="E78" s="23"/>
      <c r="F78" s="23"/>
      <c r="G78" s="23"/>
      <c r="H78" s="23"/>
      <c r="I78" s="23"/>
      <c r="J78" s="23"/>
      <c r="K78" s="23"/>
      <c r="L78" s="10"/>
      <c r="M78" s="10"/>
      <c r="N78" s="10"/>
      <c r="O78" s="11"/>
      <c r="P78" s="256"/>
      <c r="Q78" s="257"/>
      <c r="R78" s="257"/>
      <c r="S78" s="257"/>
      <c r="T78" s="257"/>
      <c r="U78" s="257"/>
      <c r="V78" s="252"/>
    </row>
    <row r="79" spans="1:22" ht="15" customHeight="1" x14ac:dyDescent="0.2">
      <c r="A79" s="31"/>
      <c r="B79" s="56" t="s">
        <v>11</v>
      </c>
      <c r="C79" s="56"/>
      <c r="D79" s="56"/>
      <c r="E79" s="56"/>
      <c r="F79" s="56"/>
      <c r="G79" s="56"/>
      <c r="H79" s="56"/>
      <c r="I79" s="56"/>
      <c r="J79" s="56"/>
      <c r="K79" s="56"/>
      <c r="L79" s="58"/>
      <c r="M79" s="58"/>
      <c r="N79" s="58"/>
      <c r="O79" s="59">
        <f>SUM(O70:O77)</f>
        <v>0</v>
      </c>
      <c r="P79" s="226"/>
      <c r="Q79" s="220"/>
      <c r="R79" s="220"/>
      <c r="S79" s="220"/>
      <c r="T79" s="220"/>
      <c r="U79" s="220"/>
      <c r="V79" s="222">
        <f>SUM(V70:V77)</f>
        <v>0</v>
      </c>
    </row>
    <row r="80" spans="1:22" ht="15" customHeight="1" x14ac:dyDescent="0.2">
      <c r="A80" s="31"/>
      <c r="B80" s="23"/>
      <c r="C80" s="23"/>
      <c r="D80" s="23"/>
      <c r="E80" s="23"/>
      <c r="F80" s="23"/>
      <c r="G80" s="23"/>
      <c r="H80" s="23"/>
      <c r="I80" s="23"/>
      <c r="J80" s="23"/>
      <c r="K80" s="23"/>
      <c r="L80" s="10"/>
      <c r="M80" s="10"/>
      <c r="N80" s="10"/>
      <c r="O80" s="11"/>
      <c r="P80" s="256"/>
      <c r="Q80" s="257"/>
      <c r="R80" s="257"/>
      <c r="S80" s="257"/>
      <c r="T80" s="257"/>
      <c r="U80" s="257"/>
      <c r="V80" s="267"/>
    </row>
    <row r="81" spans="1:22" ht="15" customHeight="1" x14ac:dyDescent="0.2">
      <c r="A81" s="31"/>
      <c r="B81" s="56" t="s">
        <v>12</v>
      </c>
      <c r="C81" s="56"/>
      <c r="D81" s="56"/>
      <c r="E81" s="56"/>
      <c r="F81" s="56"/>
      <c r="G81" s="56"/>
      <c r="H81" s="56"/>
      <c r="I81" s="56"/>
      <c r="J81" s="56"/>
      <c r="K81" s="56"/>
      <c r="L81" s="58"/>
      <c r="M81" s="58"/>
      <c r="N81" s="58"/>
      <c r="O81" s="59">
        <f>SUM(O40+O49+O55+O63+O79)</f>
        <v>0</v>
      </c>
      <c r="P81" s="226"/>
      <c r="Q81" s="220"/>
      <c r="R81" s="220"/>
      <c r="S81" s="220"/>
      <c r="T81" s="220"/>
      <c r="U81" s="220"/>
      <c r="V81" s="222">
        <f>SUM(V40+V49+V55+V63+V79)</f>
        <v>0</v>
      </c>
    </row>
    <row r="82" spans="1:22" ht="15" customHeight="1" x14ac:dyDescent="0.2">
      <c r="A82" s="31"/>
      <c r="B82" s="2"/>
      <c r="C82" s="2"/>
      <c r="D82" s="2"/>
      <c r="E82" s="2"/>
      <c r="F82" s="2"/>
      <c r="G82" s="2"/>
      <c r="H82" s="2"/>
      <c r="I82" s="2"/>
      <c r="J82" s="2"/>
      <c r="K82" s="2"/>
      <c r="L82" s="2"/>
      <c r="M82" s="2"/>
      <c r="N82" s="2"/>
      <c r="O82" s="2"/>
      <c r="P82" s="89"/>
      <c r="Q82" s="2"/>
      <c r="R82" s="2"/>
      <c r="S82" s="2"/>
      <c r="T82" s="2"/>
      <c r="U82" s="2"/>
      <c r="V82" s="267"/>
    </row>
    <row r="83" spans="1:22" s="2" customFormat="1"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s="2" customFormat="1" x14ac:dyDescent="0.2">
      <c r="A84" s="9"/>
      <c r="B84" s="23"/>
      <c r="C84" s="23"/>
      <c r="D84" s="23"/>
      <c r="E84" s="23"/>
      <c r="F84" s="23"/>
      <c r="G84" s="23"/>
      <c r="L84" s="10"/>
      <c r="M84" s="10"/>
      <c r="N84" s="10"/>
      <c r="O84" s="33"/>
      <c r="P84" s="235"/>
      <c r="Q84" s="236"/>
      <c r="R84" s="236"/>
      <c r="S84" s="236"/>
      <c r="T84" s="236"/>
      <c r="U84" s="236"/>
      <c r="V84" s="237"/>
    </row>
    <row r="85" spans="1:22" s="2" customFormat="1" ht="15.75" thickBot="1" x14ac:dyDescent="0.25">
      <c r="A85" s="9"/>
      <c r="B85" s="56" t="s">
        <v>4</v>
      </c>
      <c r="C85" s="56"/>
      <c r="D85" s="56"/>
      <c r="E85" s="56"/>
      <c r="F85" s="56"/>
      <c r="G85" s="56"/>
      <c r="H85" s="57"/>
      <c r="I85" s="57"/>
      <c r="J85" s="57"/>
      <c r="K85" s="57"/>
      <c r="L85" s="58"/>
      <c r="M85" s="58"/>
      <c r="N85" s="58"/>
      <c r="O85" s="59">
        <f>SUM(O81+O83)</f>
        <v>0</v>
      </c>
      <c r="P85" s="268"/>
      <c r="Q85" s="269"/>
      <c r="R85" s="269"/>
      <c r="S85" s="269"/>
      <c r="T85" s="269"/>
      <c r="U85" s="269"/>
      <c r="V85" s="270">
        <f>SUM(V81+V83)</f>
        <v>0</v>
      </c>
    </row>
    <row r="86" spans="1:22" s="2" customFormat="1" ht="15.75" thickBot="1" x14ac:dyDescent="0.25">
      <c r="A86" s="9"/>
    </row>
    <row r="87" spans="1:22" s="2" customFormat="1" ht="15.75" thickBot="1" x14ac:dyDescent="0.25">
      <c r="A87" s="1"/>
      <c r="B87" s="343" t="s">
        <v>48</v>
      </c>
      <c r="C87" s="344"/>
      <c r="D87" s="344"/>
      <c r="E87" s="344"/>
      <c r="F87" s="344"/>
      <c r="G87" s="344"/>
      <c r="H87" s="344"/>
      <c r="I87" s="344"/>
      <c r="J87" s="344"/>
      <c r="K87" s="344"/>
      <c r="L87" s="344"/>
      <c r="M87" s="344"/>
      <c r="N87" s="345"/>
      <c r="O87" s="326">
        <f>O85+V85</f>
        <v>0</v>
      </c>
      <c r="P87" s="327"/>
      <c r="Q87" s="327"/>
      <c r="R87" s="327"/>
      <c r="S87" s="327"/>
      <c r="T87" s="327"/>
      <c r="U87" s="327"/>
      <c r="V87" s="328"/>
    </row>
    <row r="88" spans="1:22" x14ac:dyDescent="0.2">
      <c r="A88" s="14"/>
      <c r="B88" s="2"/>
      <c r="C88" s="2"/>
      <c r="D88" s="2"/>
      <c r="E88" s="2"/>
      <c r="F88" s="10"/>
      <c r="G88" s="2"/>
      <c r="H88" s="2"/>
      <c r="I88" s="2"/>
      <c r="J88" s="2"/>
      <c r="K88" s="2"/>
      <c r="L88" s="10"/>
      <c r="M88" s="10"/>
      <c r="N88" s="10"/>
      <c r="O88" s="10"/>
      <c r="P88" s="10"/>
      <c r="Q88" s="10"/>
      <c r="R88" s="10"/>
      <c r="S88" s="10"/>
      <c r="T88" s="10"/>
      <c r="U88" s="10"/>
    </row>
    <row r="89" spans="1:22" x14ac:dyDescent="0.2">
      <c r="A89" s="14"/>
      <c r="B89" s="2"/>
      <c r="C89" s="2"/>
      <c r="D89" s="2"/>
      <c r="E89" s="2"/>
      <c r="F89" s="10"/>
      <c r="G89" s="2"/>
      <c r="H89" s="2"/>
      <c r="I89" s="2"/>
      <c r="J89" s="2"/>
      <c r="K89" s="2"/>
      <c r="L89" s="10"/>
      <c r="M89" s="10"/>
      <c r="N89" s="10"/>
      <c r="O89" s="10"/>
      <c r="P89" s="10"/>
      <c r="Q89" s="10"/>
      <c r="R89" s="10"/>
      <c r="S89" s="10"/>
      <c r="T89" s="10"/>
      <c r="U89" s="10"/>
    </row>
    <row r="90" spans="1:22" x14ac:dyDescent="0.2">
      <c r="A90" s="14"/>
      <c r="B90" s="356" t="s">
        <v>5</v>
      </c>
      <c r="C90" s="357"/>
      <c r="D90" s="357"/>
      <c r="E90" s="357"/>
      <c r="F90" s="357"/>
      <c r="G90" s="357"/>
      <c r="H90" s="357"/>
      <c r="I90" s="357"/>
      <c r="J90" s="357"/>
      <c r="K90" s="357"/>
      <c r="L90" s="357"/>
      <c r="M90" s="357"/>
      <c r="N90" s="357"/>
      <c r="O90" s="357"/>
      <c r="P90" s="357"/>
      <c r="Q90" s="357"/>
      <c r="R90" s="357"/>
      <c r="S90" s="357"/>
      <c r="T90" s="357"/>
      <c r="U90" s="357"/>
      <c r="V90" s="357"/>
    </row>
    <row r="91" spans="1:22" x14ac:dyDescent="0.2">
      <c r="A91" s="14"/>
      <c r="B91" s="357"/>
      <c r="C91" s="357"/>
      <c r="D91" s="357"/>
      <c r="E91" s="357"/>
      <c r="F91" s="357"/>
      <c r="G91" s="357"/>
      <c r="H91" s="357"/>
      <c r="I91" s="357"/>
      <c r="J91" s="357"/>
      <c r="K91" s="357"/>
      <c r="L91" s="357"/>
      <c r="M91" s="357"/>
      <c r="N91" s="357"/>
      <c r="O91" s="357"/>
      <c r="P91" s="357"/>
      <c r="Q91" s="357"/>
      <c r="R91" s="357"/>
      <c r="S91" s="357"/>
      <c r="T91" s="357"/>
      <c r="U91" s="357"/>
      <c r="V91" s="357"/>
    </row>
    <row r="92" spans="1:22" x14ac:dyDescent="0.2">
      <c r="A92" s="14"/>
      <c r="B92" s="357"/>
      <c r="C92" s="357"/>
      <c r="D92" s="357"/>
      <c r="E92" s="357"/>
      <c r="F92" s="357"/>
      <c r="G92" s="357"/>
      <c r="H92" s="357"/>
      <c r="I92" s="357"/>
      <c r="J92" s="357"/>
      <c r="K92" s="357"/>
      <c r="L92" s="357"/>
      <c r="M92" s="357"/>
      <c r="N92" s="357"/>
      <c r="O92" s="357"/>
      <c r="P92" s="357"/>
      <c r="Q92" s="357"/>
      <c r="R92" s="357"/>
      <c r="S92" s="357"/>
      <c r="T92" s="357"/>
      <c r="U92" s="357"/>
      <c r="V92" s="357"/>
    </row>
    <row r="93" spans="1:22" x14ac:dyDescent="0.2">
      <c r="A93" s="14"/>
      <c r="B93" s="357"/>
      <c r="C93" s="357"/>
      <c r="D93" s="357"/>
      <c r="E93" s="357"/>
      <c r="F93" s="357"/>
      <c r="G93" s="357"/>
      <c r="H93" s="357"/>
      <c r="I93" s="357"/>
      <c r="J93" s="357"/>
      <c r="K93" s="357"/>
      <c r="L93" s="357"/>
      <c r="M93" s="357"/>
      <c r="N93" s="357"/>
      <c r="O93" s="357"/>
      <c r="P93" s="357"/>
      <c r="Q93" s="357"/>
      <c r="R93" s="357"/>
      <c r="S93" s="357"/>
      <c r="T93" s="357"/>
      <c r="U93" s="357"/>
      <c r="V93" s="357"/>
    </row>
    <row r="94" spans="1:22" x14ac:dyDescent="0.2">
      <c r="A94" s="14"/>
      <c r="B94" s="357"/>
      <c r="C94" s="357"/>
      <c r="D94" s="357"/>
      <c r="E94" s="357"/>
      <c r="F94" s="357"/>
      <c r="G94" s="357"/>
      <c r="H94" s="357"/>
      <c r="I94" s="357"/>
      <c r="J94" s="357"/>
      <c r="K94" s="357"/>
      <c r="L94" s="357"/>
      <c r="M94" s="357"/>
      <c r="N94" s="357"/>
      <c r="O94" s="357"/>
      <c r="P94" s="357"/>
      <c r="Q94" s="357"/>
      <c r="R94" s="357"/>
      <c r="S94" s="357"/>
      <c r="T94" s="357"/>
      <c r="U94" s="357"/>
      <c r="V94" s="357"/>
    </row>
    <row r="95" spans="1:22" x14ac:dyDescent="0.2">
      <c r="A95" s="14"/>
      <c r="B95" s="357"/>
      <c r="C95" s="357"/>
      <c r="D95" s="357"/>
      <c r="E95" s="357"/>
      <c r="F95" s="357"/>
      <c r="G95" s="357"/>
      <c r="H95" s="357"/>
      <c r="I95" s="357"/>
      <c r="J95" s="357"/>
      <c r="K95" s="357"/>
      <c r="L95" s="357"/>
      <c r="M95" s="357"/>
      <c r="N95" s="357"/>
      <c r="O95" s="357"/>
      <c r="P95" s="357"/>
      <c r="Q95" s="357"/>
      <c r="R95" s="357"/>
      <c r="S95" s="357"/>
      <c r="T95" s="357"/>
      <c r="U95" s="357"/>
      <c r="V95" s="357"/>
    </row>
    <row r="96" spans="1:22" x14ac:dyDescent="0.2">
      <c r="A96" s="14"/>
      <c r="B96" s="357"/>
      <c r="C96" s="357"/>
      <c r="D96" s="357"/>
      <c r="E96" s="357"/>
      <c r="F96" s="357"/>
      <c r="G96" s="357"/>
      <c r="H96" s="357"/>
      <c r="I96" s="357"/>
      <c r="J96" s="357"/>
      <c r="K96" s="357"/>
      <c r="L96" s="357"/>
      <c r="M96" s="357"/>
      <c r="N96" s="357"/>
      <c r="O96" s="357"/>
      <c r="P96" s="357"/>
      <c r="Q96" s="357"/>
      <c r="R96" s="357"/>
      <c r="S96" s="357"/>
      <c r="T96" s="357"/>
      <c r="U96" s="357"/>
      <c r="V96" s="357"/>
    </row>
    <row r="97" spans="1:22" x14ac:dyDescent="0.2">
      <c r="A97" s="14"/>
      <c r="B97" s="357"/>
      <c r="C97" s="357"/>
      <c r="D97" s="357"/>
      <c r="E97" s="357"/>
      <c r="F97" s="357"/>
      <c r="G97" s="357"/>
      <c r="H97" s="357"/>
      <c r="I97" s="357"/>
      <c r="J97" s="357"/>
      <c r="K97" s="357"/>
      <c r="L97" s="357"/>
      <c r="M97" s="357"/>
      <c r="N97" s="357"/>
      <c r="O97" s="357"/>
      <c r="P97" s="357"/>
      <c r="Q97" s="357"/>
      <c r="R97" s="357"/>
      <c r="S97" s="357"/>
      <c r="T97" s="357"/>
      <c r="U97" s="357"/>
      <c r="V97" s="357"/>
    </row>
    <row r="98" spans="1:22" x14ac:dyDescent="0.2">
      <c r="A98" s="14"/>
      <c r="B98" s="2"/>
      <c r="C98" s="2"/>
      <c r="D98" s="2"/>
      <c r="E98" s="2"/>
      <c r="F98" s="2"/>
      <c r="G98" s="2"/>
      <c r="H98" s="2"/>
      <c r="I98" s="2"/>
      <c r="J98" s="2"/>
      <c r="K98" s="2"/>
      <c r="L98" s="10"/>
      <c r="M98" s="10"/>
      <c r="N98" s="10"/>
      <c r="O98" s="10"/>
      <c r="P98" s="10"/>
      <c r="Q98" s="10"/>
      <c r="R98" s="10"/>
      <c r="S98" s="10"/>
      <c r="T98" s="10"/>
      <c r="U98" s="10"/>
      <c r="V98" s="10"/>
    </row>
    <row r="99" spans="1:22" x14ac:dyDescent="0.2">
      <c r="A99" s="14"/>
      <c r="B99" s="2"/>
      <c r="C99" s="2"/>
      <c r="D99" s="2"/>
      <c r="E99" s="2"/>
      <c r="F99" s="2"/>
      <c r="G99" s="2"/>
      <c r="H99" s="2"/>
      <c r="I99" s="2"/>
      <c r="J99" s="2"/>
      <c r="K99" s="2"/>
      <c r="L99" s="10"/>
      <c r="M99" s="10"/>
      <c r="N99" s="10"/>
      <c r="O99" s="10"/>
      <c r="P99" s="10"/>
      <c r="Q99" s="10"/>
      <c r="R99" s="10"/>
      <c r="S99" s="10"/>
      <c r="T99" s="10"/>
      <c r="U99" s="10"/>
      <c r="V99" s="10"/>
    </row>
    <row r="100" spans="1:22" x14ac:dyDescent="0.2">
      <c r="A100" s="14"/>
      <c r="B100" s="2"/>
      <c r="C100" s="2"/>
      <c r="D100" s="2"/>
      <c r="E100" s="2"/>
      <c r="F100" s="2"/>
      <c r="G100" s="2"/>
      <c r="H100" s="2"/>
      <c r="I100" s="2"/>
      <c r="J100" s="2"/>
      <c r="K100" s="2"/>
      <c r="L100" s="10"/>
      <c r="M100" s="10"/>
      <c r="N100" s="10"/>
      <c r="O100" s="10"/>
      <c r="P100" s="10"/>
      <c r="Q100" s="10"/>
      <c r="R100" s="10"/>
      <c r="S100" s="10"/>
      <c r="T100" s="10"/>
      <c r="U100" s="10"/>
      <c r="V100" s="10"/>
    </row>
    <row r="101" spans="1:22" x14ac:dyDescent="0.2">
      <c r="A101" s="14"/>
      <c r="B101" s="2"/>
      <c r="C101" s="2"/>
      <c r="D101" s="2"/>
      <c r="E101" s="2"/>
      <c r="F101" s="2"/>
      <c r="G101" s="2"/>
      <c r="H101" s="2"/>
      <c r="I101" s="2"/>
      <c r="J101" s="2"/>
      <c r="K101" s="2"/>
      <c r="L101" s="10"/>
      <c r="M101" s="10"/>
      <c r="N101" s="10"/>
      <c r="O101" s="10"/>
      <c r="P101" s="10"/>
      <c r="Q101" s="10"/>
      <c r="R101" s="10"/>
      <c r="S101" s="10"/>
      <c r="T101" s="10"/>
      <c r="U101" s="10"/>
      <c r="V101" s="10"/>
    </row>
    <row r="102" spans="1:22" x14ac:dyDescent="0.2">
      <c r="A102" s="14"/>
      <c r="B102" s="2"/>
      <c r="C102" s="2"/>
      <c r="D102" s="2"/>
      <c r="E102" s="2"/>
      <c r="F102" s="2"/>
      <c r="G102" s="2"/>
      <c r="H102" s="2"/>
      <c r="I102" s="2"/>
      <c r="J102" s="2"/>
      <c r="K102" s="2"/>
      <c r="L102" s="10"/>
      <c r="M102" s="10"/>
      <c r="N102" s="10"/>
      <c r="O102" s="10"/>
      <c r="P102" s="10"/>
      <c r="Q102" s="10"/>
      <c r="R102" s="10"/>
      <c r="S102" s="10"/>
      <c r="T102" s="10"/>
      <c r="U102" s="10"/>
      <c r="V102" s="10"/>
    </row>
    <row r="103" spans="1:22" x14ac:dyDescent="0.2">
      <c r="A103" s="14"/>
      <c r="B103" s="2"/>
      <c r="C103" s="2"/>
      <c r="D103" s="2"/>
      <c r="E103" s="2"/>
      <c r="F103" s="2"/>
      <c r="G103" s="2"/>
      <c r="H103" s="2"/>
      <c r="I103" s="2"/>
      <c r="J103" s="2"/>
      <c r="K103" s="2"/>
      <c r="L103" s="10"/>
      <c r="M103" s="10"/>
      <c r="N103" s="10"/>
      <c r="O103" s="10"/>
      <c r="P103" s="10"/>
      <c r="Q103" s="10"/>
      <c r="R103" s="10"/>
      <c r="S103" s="10"/>
      <c r="T103" s="10"/>
      <c r="U103" s="10"/>
      <c r="V103" s="10"/>
    </row>
    <row r="104" spans="1:22" x14ac:dyDescent="0.2">
      <c r="A104" s="14"/>
      <c r="B104" s="2"/>
      <c r="C104" s="2"/>
      <c r="D104" s="2"/>
      <c r="E104" s="2"/>
      <c r="F104" s="2"/>
      <c r="G104" s="2"/>
      <c r="H104" s="2"/>
      <c r="I104" s="2"/>
      <c r="J104" s="2"/>
      <c r="K104" s="2"/>
      <c r="L104" s="10"/>
      <c r="M104" s="10"/>
      <c r="N104" s="10"/>
      <c r="O104" s="2"/>
      <c r="P104" s="2"/>
      <c r="Q104" s="2"/>
      <c r="R104" s="2"/>
      <c r="S104" s="2"/>
      <c r="T104" s="2"/>
      <c r="U104" s="2"/>
      <c r="V104" s="10"/>
    </row>
    <row r="105" spans="1:22" x14ac:dyDescent="0.2">
      <c r="A105" s="14"/>
      <c r="B105" s="2"/>
      <c r="C105" s="2"/>
      <c r="D105" s="2"/>
      <c r="E105" s="2"/>
      <c r="F105" s="2"/>
      <c r="G105" s="2"/>
      <c r="H105" s="2"/>
      <c r="I105" s="2"/>
      <c r="J105" s="2"/>
      <c r="K105" s="2"/>
      <c r="L105" s="10"/>
      <c r="M105" s="10"/>
      <c r="N105" s="10"/>
      <c r="O105" s="10"/>
      <c r="P105" s="10"/>
      <c r="Q105" s="10"/>
      <c r="R105" s="10"/>
      <c r="S105" s="10"/>
      <c r="T105" s="10"/>
      <c r="U105" s="10"/>
      <c r="V105" s="10"/>
    </row>
    <row r="106" spans="1:22" x14ac:dyDescent="0.2">
      <c r="A106" s="14"/>
      <c r="B106" s="2"/>
      <c r="C106" s="2"/>
      <c r="D106" s="2"/>
      <c r="E106" s="2"/>
      <c r="F106" s="2"/>
      <c r="G106" s="2"/>
      <c r="H106" s="2"/>
      <c r="I106" s="2"/>
      <c r="J106" s="2"/>
      <c r="K106" s="2"/>
      <c r="L106" s="10"/>
      <c r="M106" s="10"/>
      <c r="N106" s="10"/>
      <c r="O106" s="2"/>
      <c r="P106" s="2"/>
      <c r="Q106" s="2"/>
      <c r="R106" s="2"/>
      <c r="S106" s="2"/>
      <c r="T106" s="2"/>
      <c r="U106" s="2"/>
    </row>
    <row r="107" spans="1:22" x14ac:dyDescent="0.2">
      <c r="A107" s="14"/>
      <c r="B107" s="2"/>
      <c r="C107" s="2"/>
      <c r="D107" s="2"/>
      <c r="E107" s="2"/>
      <c r="F107" s="2"/>
      <c r="G107" s="2"/>
      <c r="H107" s="2"/>
      <c r="I107" s="2"/>
      <c r="J107" s="10"/>
      <c r="K107" s="10"/>
      <c r="L107" s="10"/>
      <c r="M107" s="10"/>
      <c r="N107" s="10"/>
      <c r="O107" s="10"/>
      <c r="P107" s="10"/>
      <c r="Q107" s="10"/>
      <c r="R107" s="10"/>
      <c r="S107" s="10"/>
      <c r="T107" s="10"/>
      <c r="U107" s="10"/>
      <c r="V107" s="10"/>
    </row>
    <row r="108" spans="1:22" x14ac:dyDescent="0.2">
      <c r="A108" s="1"/>
      <c r="B108" s="2"/>
      <c r="C108" s="2"/>
      <c r="D108" s="2"/>
      <c r="E108" s="2"/>
      <c r="F108" s="2"/>
      <c r="G108" s="2"/>
      <c r="H108" s="2"/>
      <c r="I108" s="2"/>
      <c r="J108" s="2"/>
      <c r="K108" s="2"/>
      <c r="L108" s="10"/>
      <c r="M108" s="10"/>
      <c r="N108" s="10"/>
      <c r="O108" s="2"/>
      <c r="P108" s="2"/>
      <c r="Q108" s="2"/>
      <c r="R108" s="2"/>
      <c r="S108" s="2"/>
      <c r="T108" s="2"/>
      <c r="U108" s="2"/>
    </row>
    <row r="109" spans="1:22" x14ac:dyDescent="0.2">
      <c r="A109" s="1"/>
      <c r="B109" s="2"/>
      <c r="C109" s="2"/>
      <c r="D109" s="2"/>
      <c r="E109" s="2"/>
      <c r="F109" s="2"/>
      <c r="G109" s="2"/>
      <c r="H109" s="2"/>
      <c r="I109" s="2"/>
      <c r="J109" s="2"/>
      <c r="K109" s="2"/>
      <c r="L109" s="10"/>
      <c r="M109" s="10"/>
      <c r="N109" s="10"/>
      <c r="O109" s="10"/>
      <c r="P109" s="10"/>
      <c r="Q109" s="10"/>
      <c r="R109" s="10"/>
      <c r="S109" s="10"/>
      <c r="T109" s="10"/>
      <c r="U109" s="10"/>
      <c r="V109" s="10"/>
    </row>
    <row r="111" spans="1:22" x14ac:dyDescent="0.2">
      <c r="V111" s="10"/>
    </row>
  </sheetData>
  <sheetProtection algorithmName="SHA-512" hashValue="SxP9Mynk+7X4Ve/cHQOHp3kLcpO4tBMTZFYUfXdzOK2lQCiQ+jdb9cXIIrPQ36X8v2Oybq1GP+sDaRFfkW/DEA==" saltValue="2Kk7sfyl+F/QbhoO7R9Jtw==" spinCount="100000" sheet="1" formatColumns="0"/>
  <mergeCells count="10">
    <mergeCell ref="B90:V97"/>
    <mergeCell ref="A2:H2"/>
    <mergeCell ref="J1:L1"/>
    <mergeCell ref="N1:O1"/>
    <mergeCell ref="P4:V4"/>
    <mergeCell ref="O87:V87"/>
    <mergeCell ref="H4:O4"/>
    <mergeCell ref="B87:N87"/>
    <mergeCell ref="P1:Q1"/>
    <mergeCell ref="R1:V1"/>
  </mergeCells>
  <phoneticPr fontId="2" type="noConversion"/>
  <dataValidations disablePrompts="1" count="1">
    <dataValidation type="whole" operator="greaterThan" allowBlank="1" showInputMessage="1" showErrorMessage="1" sqref="O43:O47" xr:uid="{2078017F-1A48-4D23-BB7A-0E1CB920A59D}">
      <formula1>4999</formula1>
    </dataValidation>
  </dataValidations>
  <printOptions gridLines="1"/>
  <pageMargins left="1.48809523809524E-3" right="0.21" top="0.52" bottom="0.63" header="0.34" footer="0.52"/>
  <pageSetup scale="35" orientation="portrait" horizontalDpi="4294967292" verticalDpi="4294967292" r:id="rId1"/>
  <headerFooter>
    <oddHeader>&amp;C&amp;"Tahoma,Regular"&amp;12Appalachian State University Office of Sponsored Programs</oddHeader>
    <oddFooter>&amp;CPage &amp;P&amp;Rversion 07/2023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114"/>
  <sheetViews>
    <sheetView view="pageLayout" zoomScale="70" zoomScaleNormal="70" zoomScaleSheetLayoutView="90" zoomScalePageLayoutView="70" workbookViewId="0">
      <selection activeCell="H8" sqref="H8"/>
    </sheetView>
  </sheetViews>
  <sheetFormatPr defaultColWidth="14.42578125" defaultRowHeight="15" x14ac:dyDescent="0.2"/>
  <cols>
    <col min="1" max="1" width="15.28515625" style="15" customWidth="1"/>
    <col min="2" max="6" width="14.42578125" style="3"/>
    <col min="7" max="7" width="8.42578125" style="3" customWidth="1"/>
    <col min="8" max="8" width="12.7109375" style="3" customWidth="1"/>
    <col min="9" max="9" width="6.140625" style="3" customWidth="1"/>
    <col min="10" max="10" width="11.7109375" style="3" customWidth="1"/>
    <col min="11" max="11" width="6.28515625" style="3" customWidth="1"/>
    <col min="12" max="21" width="14.42578125" style="3"/>
    <col min="22" max="22" width="18.42578125" style="2" customWidth="1"/>
    <col min="23" max="16384" width="14.42578125" style="3"/>
  </cols>
  <sheetData>
    <row r="1" spans="1:22" ht="19.5" x14ac:dyDescent="0.25">
      <c r="A1" s="66" t="s">
        <v>7</v>
      </c>
      <c r="B1" s="57"/>
      <c r="C1" s="57"/>
      <c r="D1" s="57"/>
      <c r="E1" s="57"/>
      <c r="F1" s="63"/>
      <c r="G1" s="63"/>
      <c r="H1" s="63"/>
      <c r="I1" s="63"/>
      <c r="J1" s="331" t="s">
        <v>164</v>
      </c>
      <c r="K1" s="332"/>
      <c r="L1" s="332"/>
      <c r="M1" s="313"/>
      <c r="N1" s="333" t="s">
        <v>165</v>
      </c>
      <c r="O1" s="334"/>
      <c r="P1" s="346"/>
      <c r="Q1" s="355"/>
      <c r="R1" s="348"/>
      <c r="S1" s="349"/>
      <c r="T1" s="349"/>
      <c r="U1" s="349"/>
      <c r="V1" s="350"/>
    </row>
    <row r="2" spans="1:22" x14ac:dyDescent="0.2">
      <c r="A2" s="329" t="s">
        <v>223</v>
      </c>
      <c r="B2" s="330"/>
      <c r="C2" s="330"/>
      <c r="D2" s="330"/>
      <c r="E2" s="330"/>
      <c r="F2" s="330"/>
      <c r="G2" s="330"/>
      <c r="H2" s="330"/>
      <c r="I2" s="63"/>
      <c r="J2" s="83" t="s">
        <v>9</v>
      </c>
      <c r="K2" s="84"/>
      <c r="L2" s="85"/>
      <c r="M2" s="58"/>
      <c r="N2" s="58"/>
      <c r="O2" s="57"/>
      <c r="P2" s="57"/>
      <c r="Q2" s="57"/>
      <c r="R2" s="57"/>
      <c r="S2" s="57"/>
      <c r="T2" s="57"/>
      <c r="U2" s="57"/>
      <c r="V2" s="57"/>
    </row>
    <row r="3" spans="1:22" ht="15.75" thickBot="1" x14ac:dyDescent="0.25">
      <c r="A3" s="14" t="s">
        <v>43</v>
      </c>
      <c r="B3" s="50" t="str">
        <f>'MTDC FY 23-24'!B3</f>
        <v>Insert name</v>
      </c>
      <c r="C3" s="50"/>
      <c r="D3" s="50"/>
      <c r="E3" s="50"/>
      <c r="F3" s="50"/>
      <c r="G3" s="50"/>
      <c r="H3" s="50"/>
      <c r="I3" s="50"/>
      <c r="J3" s="46"/>
      <c r="K3" s="46"/>
      <c r="L3" s="46"/>
      <c r="M3" s="46"/>
      <c r="N3" s="50"/>
      <c r="O3" s="50"/>
      <c r="P3" s="50"/>
      <c r="Q3" s="50"/>
      <c r="R3" s="50"/>
      <c r="S3" s="50"/>
      <c r="T3" s="50"/>
      <c r="U3" s="50"/>
      <c r="V3" s="50"/>
    </row>
    <row r="4" spans="1:22" ht="15.75" thickBot="1" x14ac:dyDescent="0.25">
      <c r="A4" s="4"/>
      <c r="B4" s="5"/>
      <c r="C4" s="5"/>
      <c r="D4" s="5"/>
      <c r="E4" s="5"/>
      <c r="F4" s="5"/>
      <c r="G4" s="5"/>
      <c r="H4" s="338" t="s">
        <v>212</v>
      </c>
      <c r="I4" s="339"/>
      <c r="J4" s="339"/>
      <c r="K4" s="339"/>
      <c r="L4" s="339"/>
      <c r="M4" s="339"/>
      <c r="N4" s="339"/>
      <c r="O4" s="354"/>
      <c r="P4" s="351" t="s">
        <v>207</v>
      </c>
      <c r="Q4" s="352"/>
      <c r="R4" s="352"/>
      <c r="S4" s="352"/>
      <c r="T4" s="352"/>
      <c r="U4" s="352"/>
      <c r="V4" s="353"/>
    </row>
    <row r="5" spans="1:22" x14ac:dyDescent="0.2">
      <c r="A5" s="6"/>
      <c r="B5" s="2"/>
      <c r="C5" s="2"/>
      <c r="D5" s="2"/>
      <c r="E5" s="2"/>
      <c r="F5" s="2"/>
      <c r="G5" s="2"/>
      <c r="H5" s="7" t="s">
        <v>30</v>
      </c>
      <c r="I5" s="43" t="s">
        <v>36</v>
      </c>
      <c r="J5" s="7" t="s">
        <v>31</v>
      </c>
      <c r="K5" s="43" t="s">
        <v>36</v>
      </c>
      <c r="L5" s="30" t="s">
        <v>34</v>
      </c>
      <c r="M5" s="8" t="s">
        <v>35</v>
      </c>
      <c r="N5" s="8" t="s">
        <v>40</v>
      </c>
      <c r="O5" s="7" t="s">
        <v>41</v>
      </c>
      <c r="P5" s="209" t="s">
        <v>42</v>
      </c>
      <c r="Q5" s="210" t="s">
        <v>36</v>
      </c>
      <c r="R5" s="211" t="s">
        <v>31</v>
      </c>
      <c r="S5" s="210" t="s">
        <v>36</v>
      </c>
      <c r="T5" s="210" t="s">
        <v>157</v>
      </c>
      <c r="U5" s="212" t="s">
        <v>40</v>
      </c>
      <c r="V5" s="213" t="s">
        <v>32</v>
      </c>
    </row>
    <row r="6" spans="1:22" x14ac:dyDescent="0.2">
      <c r="A6" s="9"/>
      <c r="B6" s="2"/>
      <c r="C6" s="2"/>
      <c r="D6" s="2"/>
      <c r="E6" s="2"/>
      <c r="F6" s="2"/>
      <c r="G6" s="2"/>
      <c r="H6" s="7" t="s">
        <v>22</v>
      </c>
      <c r="I6" s="7"/>
      <c r="J6" s="7" t="s">
        <v>22</v>
      </c>
      <c r="K6" s="7"/>
      <c r="L6" s="30"/>
      <c r="M6" s="8" t="s">
        <v>33</v>
      </c>
      <c r="N6" s="8" t="s">
        <v>39</v>
      </c>
      <c r="O6" s="2"/>
      <c r="P6" s="209" t="s">
        <v>37</v>
      </c>
      <c r="Q6" s="211"/>
      <c r="R6" s="211" t="s">
        <v>37</v>
      </c>
      <c r="S6" s="211"/>
      <c r="T6" s="211" t="s">
        <v>208</v>
      </c>
      <c r="U6" s="212" t="s">
        <v>39</v>
      </c>
      <c r="V6" s="214"/>
    </row>
    <row r="7" spans="1:22" x14ac:dyDescent="0.2">
      <c r="A7" s="9" t="s">
        <v>47</v>
      </c>
      <c r="B7" s="23" t="s">
        <v>61</v>
      </c>
      <c r="C7" s="23"/>
      <c r="D7" s="23"/>
      <c r="E7" s="23"/>
      <c r="F7" s="23"/>
      <c r="G7" s="23"/>
      <c r="H7" s="23"/>
      <c r="I7" s="23"/>
      <c r="J7" s="23"/>
      <c r="K7" s="23"/>
      <c r="L7" s="10"/>
      <c r="M7" s="10"/>
      <c r="N7" s="10"/>
      <c r="O7" s="2"/>
      <c r="P7" s="215"/>
      <c r="Q7" s="216"/>
      <c r="R7" s="216"/>
      <c r="S7" s="216"/>
      <c r="T7" s="216"/>
      <c r="U7" s="216"/>
      <c r="V7" s="214"/>
    </row>
    <row r="8" spans="1:22" x14ac:dyDescent="0.2">
      <c r="A8" s="31">
        <v>611180</v>
      </c>
      <c r="B8" s="23">
        <v>1</v>
      </c>
      <c r="C8" s="48" t="str">
        <f>'MTDC FY 23-24'!C8</f>
        <v>(insert name)</v>
      </c>
      <c r="D8" s="48"/>
      <c r="E8" s="48"/>
      <c r="F8" s="48"/>
      <c r="G8" s="23"/>
      <c r="H8" s="54">
        <v>0</v>
      </c>
      <c r="I8" s="52">
        <f t="shared" ref="I8:I13" si="0">H8*9</f>
        <v>0</v>
      </c>
      <c r="J8" s="54">
        <v>0</v>
      </c>
      <c r="K8" s="52">
        <f t="shared" ref="K8:K13" si="1">J8*3</f>
        <v>0</v>
      </c>
      <c r="L8" s="11">
        <f>('MTDC FY 26-27'!L8)*0.03+('MTDC FY 26-27'!L8)</f>
        <v>0</v>
      </c>
      <c r="M8" s="49">
        <f t="shared" ref="M8:M13" si="2">L8*H8+L8/9*3*J8</f>
        <v>0</v>
      </c>
      <c r="N8" s="49">
        <f>M8*'Fringe Rates'!$F$3</f>
        <v>0</v>
      </c>
      <c r="O8" s="49">
        <f t="shared" ref="O8:O13" si="3">N8+M8</f>
        <v>0</v>
      </c>
      <c r="P8" s="217">
        <v>0</v>
      </c>
      <c r="Q8" s="218">
        <f t="shared" ref="Q8:Q13" si="4">P8*9</f>
        <v>0</v>
      </c>
      <c r="R8" s="219">
        <v>0</v>
      </c>
      <c r="S8" s="218">
        <f t="shared" ref="S8:S13" si="5">R8*3</f>
        <v>0</v>
      </c>
      <c r="T8" s="220">
        <f>'MTDC FY 23-24'!L8*P8+'MTDC FY 23-24'!L8/9*3*R8</f>
        <v>0</v>
      </c>
      <c r="U8" s="221">
        <f>T8*'Fringe Rates'!$B$3</f>
        <v>0</v>
      </c>
      <c r="V8" s="222">
        <f>T8+U8</f>
        <v>0</v>
      </c>
    </row>
    <row r="9" spans="1:22" x14ac:dyDescent="0.2">
      <c r="A9" s="31">
        <v>611180</v>
      </c>
      <c r="B9" s="23">
        <v>2</v>
      </c>
      <c r="C9" s="48" t="str">
        <f>'MTDC FY 23-24'!C9</f>
        <v>(insert name)</v>
      </c>
      <c r="D9" s="48"/>
      <c r="E9" s="48"/>
      <c r="F9" s="48"/>
      <c r="G9" s="23"/>
      <c r="H9" s="54">
        <v>0</v>
      </c>
      <c r="I9" s="52">
        <f t="shared" si="0"/>
        <v>0</v>
      </c>
      <c r="J9" s="54">
        <v>0</v>
      </c>
      <c r="K9" s="52">
        <f t="shared" si="1"/>
        <v>0</v>
      </c>
      <c r="L9" s="11">
        <f>('MTDC FY 26-27'!L9)*0.03+('MTDC FY 26-27'!L9)</f>
        <v>0</v>
      </c>
      <c r="M9" s="49">
        <f t="shared" si="2"/>
        <v>0</v>
      </c>
      <c r="N9" s="49">
        <f>M9*'Fringe Rates'!$F$3</f>
        <v>0</v>
      </c>
      <c r="O9" s="49">
        <f t="shared" si="3"/>
        <v>0</v>
      </c>
      <c r="P9" s="217">
        <v>0</v>
      </c>
      <c r="Q9" s="218">
        <f t="shared" si="4"/>
        <v>0</v>
      </c>
      <c r="R9" s="219">
        <v>0</v>
      </c>
      <c r="S9" s="218">
        <f t="shared" si="5"/>
        <v>0</v>
      </c>
      <c r="T9" s="220">
        <f>'MTDC FY 23-24'!L9*P9+'MTDC FY 23-24'!L9/9*3*R9</f>
        <v>0</v>
      </c>
      <c r="U9" s="221">
        <f>T9*'Fringe Rates'!$B$3</f>
        <v>0</v>
      </c>
      <c r="V9" s="222">
        <f t="shared" ref="V9:V13" si="6">T9+U9</f>
        <v>0</v>
      </c>
    </row>
    <row r="10" spans="1:22" x14ac:dyDescent="0.2">
      <c r="A10" s="31">
        <v>611180</v>
      </c>
      <c r="B10" s="23">
        <v>3</v>
      </c>
      <c r="C10" s="48" t="str">
        <f>'MTDC FY 23-24'!C10</f>
        <v>(insert name)</v>
      </c>
      <c r="D10" s="48"/>
      <c r="E10" s="48"/>
      <c r="F10" s="48"/>
      <c r="G10" s="23"/>
      <c r="H10" s="54">
        <v>0</v>
      </c>
      <c r="I10" s="52">
        <f t="shared" si="0"/>
        <v>0</v>
      </c>
      <c r="J10" s="54">
        <v>0</v>
      </c>
      <c r="K10" s="52">
        <f t="shared" si="1"/>
        <v>0</v>
      </c>
      <c r="L10" s="11">
        <f>('MTDC FY 26-27'!L10)*0.03+('MTDC FY 26-27'!L10)</f>
        <v>0</v>
      </c>
      <c r="M10" s="49">
        <f t="shared" si="2"/>
        <v>0</v>
      </c>
      <c r="N10" s="49">
        <f>M10*'Fringe Rates'!$F$3</f>
        <v>0</v>
      </c>
      <c r="O10" s="49">
        <f t="shared" si="3"/>
        <v>0</v>
      </c>
      <c r="P10" s="217">
        <v>0</v>
      </c>
      <c r="Q10" s="218">
        <f t="shared" si="4"/>
        <v>0</v>
      </c>
      <c r="R10" s="219">
        <v>0</v>
      </c>
      <c r="S10" s="218">
        <f t="shared" si="5"/>
        <v>0</v>
      </c>
      <c r="T10" s="220">
        <f>'MTDC FY 23-24'!L10*P10+'MTDC FY 23-24'!L10/9*3*R10</f>
        <v>0</v>
      </c>
      <c r="U10" s="221">
        <f>T10*'Fringe Rates'!$B$3</f>
        <v>0</v>
      </c>
      <c r="V10" s="222">
        <f t="shared" si="6"/>
        <v>0</v>
      </c>
    </row>
    <row r="11" spans="1:22" x14ac:dyDescent="0.2">
      <c r="A11" s="31">
        <v>611180</v>
      </c>
      <c r="B11" s="23">
        <v>4</v>
      </c>
      <c r="C11" s="48" t="str">
        <f>'MTDC FY 23-24'!C11</f>
        <v>(insert name)</v>
      </c>
      <c r="D11" s="48"/>
      <c r="E11" s="48"/>
      <c r="F11" s="48"/>
      <c r="G11" s="23"/>
      <c r="H11" s="54">
        <v>0</v>
      </c>
      <c r="I11" s="52">
        <f t="shared" si="0"/>
        <v>0</v>
      </c>
      <c r="J11" s="54">
        <v>0</v>
      </c>
      <c r="K11" s="52">
        <f t="shared" si="1"/>
        <v>0</v>
      </c>
      <c r="L11" s="11">
        <f>('MTDC FY 26-27'!L11)*0.03+('MTDC FY 26-27'!L11)</f>
        <v>0</v>
      </c>
      <c r="M11" s="49">
        <f t="shared" si="2"/>
        <v>0</v>
      </c>
      <c r="N11" s="49">
        <f>M11*'Fringe Rates'!$F$3</f>
        <v>0</v>
      </c>
      <c r="O11" s="49">
        <f t="shared" si="3"/>
        <v>0</v>
      </c>
      <c r="P11" s="217">
        <v>0</v>
      </c>
      <c r="Q11" s="218">
        <f t="shared" si="4"/>
        <v>0</v>
      </c>
      <c r="R11" s="219">
        <v>0</v>
      </c>
      <c r="S11" s="218">
        <f t="shared" si="5"/>
        <v>0</v>
      </c>
      <c r="T11" s="220">
        <f>'MTDC FY 23-24'!L11*P11+'MTDC FY 23-24'!L11/9*3*R11</f>
        <v>0</v>
      </c>
      <c r="U11" s="221">
        <f>T11*'Fringe Rates'!$B$3</f>
        <v>0</v>
      </c>
      <c r="V11" s="222">
        <f t="shared" si="6"/>
        <v>0</v>
      </c>
    </row>
    <row r="12" spans="1:22" x14ac:dyDescent="0.2">
      <c r="A12" s="31">
        <v>611180</v>
      </c>
      <c r="B12" s="23">
        <v>5</v>
      </c>
      <c r="C12" s="48" t="str">
        <f>'MTDC FY 23-24'!C12</f>
        <v>(insert name)</v>
      </c>
      <c r="D12" s="48"/>
      <c r="E12" s="48"/>
      <c r="F12" s="48"/>
      <c r="G12" s="23"/>
      <c r="H12" s="54">
        <v>0</v>
      </c>
      <c r="I12" s="52">
        <f t="shared" si="0"/>
        <v>0</v>
      </c>
      <c r="J12" s="54">
        <v>0</v>
      </c>
      <c r="K12" s="52">
        <f t="shared" si="1"/>
        <v>0</v>
      </c>
      <c r="L12" s="11">
        <f>('MTDC FY 26-27'!L12)*0.03+('MTDC FY 26-27'!L12)</f>
        <v>0</v>
      </c>
      <c r="M12" s="49">
        <f t="shared" si="2"/>
        <v>0</v>
      </c>
      <c r="N12" s="49">
        <f>M12*'Fringe Rates'!$F$3</f>
        <v>0</v>
      </c>
      <c r="O12" s="49">
        <f t="shared" si="3"/>
        <v>0</v>
      </c>
      <c r="P12" s="217">
        <v>0</v>
      </c>
      <c r="Q12" s="218">
        <f t="shared" si="4"/>
        <v>0</v>
      </c>
      <c r="R12" s="219">
        <v>0</v>
      </c>
      <c r="S12" s="218">
        <f t="shared" si="5"/>
        <v>0</v>
      </c>
      <c r="T12" s="220">
        <f>'MTDC FY 23-24'!L12*P12+'MTDC FY 23-24'!L12/9*3*R12</f>
        <v>0</v>
      </c>
      <c r="U12" s="221">
        <f>T12*'Fringe Rates'!$B$3</f>
        <v>0</v>
      </c>
      <c r="V12" s="222">
        <f t="shared" si="6"/>
        <v>0</v>
      </c>
    </row>
    <row r="13" spans="1:22" x14ac:dyDescent="0.2">
      <c r="A13" s="31">
        <v>611180</v>
      </c>
      <c r="B13" s="23">
        <v>6</v>
      </c>
      <c r="C13" s="48" t="str">
        <f>'MTDC FY 23-24'!C13</f>
        <v>(insert name)</v>
      </c>
      <c r="D13" s="48"/>
      <c r="E13" s="48"/>
      <c r="F13" s="48"/>
      <c r="G13" s="23"/>
      <c r="H13" s="54">
        <v>0</v>
      </c>
      <c r="I13" s="52">
        <f t="shared" si="0"/>
        <v>0</v>
      </c>
      <c r="J13" s="54">
        <v>0</v>
      </c>
      <c r="K13" s="52">
        <f t="shared" si="1"/>
        <v>0</v>
      </c>
      <c r="L13" s="11">
        <f>('MTDC FY 26-27'!L13)*0.03+('MTDC FY 26-27'!L13)</f>
        <v>0</v>
      </c>
      <c r="M13" s="49">
        <f t="shared" si="2"/>
        <v>0</v>
      </c>
      <c r="N13" s="49">
        <f>M13*'Fringe Rates'!$F$3</f>
        <v>0</v>
      </c>
      <c r="O13" s="49">
        <f t="shared" si="3"/>
        <v>0</v>
      </c>
      <c r="P13" s="217">
        <v>0</v>
      </c>
      <c r="Q13" s="218">
        <f t="shared" si="4"/>
        <v>0</v>
      </c>
      <c r="R13" s="219">
        <v>0</v>
      </c>
      <c r="S13" s="218">
        <f t="shared" si="5"/>
        <v>0</v>
      </c>
      <c r="T13" s="220">
        <f>'MTDC FY 23-24'!L13*P13+'MTDC FY 23-24'!L13/9*3*R13</f>
        <v>0</v>
      </c>
      <c r="U13" s="221">
        <f>T13*'Fringe Rates'!$B$3</f>
        <v>0</v>
      </c>
      <c r="V13" s="222">
        <f t="shared" si="6"/>
        <v>0</v>
      </c>
    </row>
    <row r="14" spans="1:22" x14ac:dyDescent="0.2">
      <c r="A14" s="31"/>
      <c r="B14" s="23"/>
      <c r="C14" s="23"/>
      <c r="D14" s="23"/>
      <c r="E14" s="23"/>
      <c r="F14" s="23"/>
      <c r="G14" s="23"/>
      <c r="H14" s="23"/>
      <c r="I14" s="23"/>
      <c r="J14" s="23"/>
      <c r="K14" s="23"/>
      <c r="L14" s="11"/>
      <c r="M14" s="11"/>
      <c r="N14" s="11"/>
      <c r="O14" s="11"/>
      <c r="P14" s="256"/>
      <c r="Q14" s="257"/>
      <c r="R14" s="257"/>
      <c r="S14" s="257"/>
      <c r="T14" s="257"/>
      <c r="U14" s="257"/>
      <c r="V14" s="225"/>
    </row>
    <row r="15" spans="1:22" x14ac:dyDescent="0.2">
      <c r="A15" s="31"/>
      <c r="B15" s="56" t="s">
        <v>59</v>
      </c>
      <c r="C15" s="56"/>
      <c r="D15" s="56"/>
      <c r="E15" s="56"/>
      <c r="F15" s="56"/>
      <c r="G15" s="56"/>
      <c r="H15" s="56"/>
      <c r="I15" s="56"/>
      <c r="J15" s="56"/>
      <c r="K15" s="56"/>
      <c r="L15" s="64"/>
      <c r="M15" s="64">
        <f>SUM(M8:M13)</f>
        <v>0</v>
      </c>
      <c r="N15" s="65">
        <f>SUM(N8:N13)</f>
        <v>0</v>
      </c>
      <c r="O15" s="64">
        <f>SUM(O8:O13)</f>
        <v>0</v>
      </c>
      <c r="P15" s="301"/>
      <c r="Q15" s="302"/>
      <c r="R15" s="302"/>
      <c r="S15" s="302"/>
      <c r="T15" s="302">
        <f>SUM(T8:T13)</f>
        <v>0</v>
      </c>
      <c r="U15" s="302">
        <f>SUM(U8:U13)</f>
        <v>0</v>
      </c>
      <c r="V15" s="222">
        <f>SUM(V8:V13)</f>
        <v>0</v>
      </c>
    </row>
    <row r="16" spans="1:22" x14ac:dyDescent="0.2">
      <c r="A16" s="31"/>
      <c r="B16" s="23"/>
      <c r="C16" s="23"/>
      <c r="D16" s="23"/>
      <c r="E16" s="23"/>
      <c r="F16" s="23"/>
      <c r="G16" s="23"/>
      <c r="H16" s="39" t="s">
        <v>38</v>
      </c>
      <c r="I16" s="42" t="s">
        <v>36</v>
      </c>
      <c r="J16" s="23"/>
      <c r="K16" s="23"/>
      <c r="L16" s="30" t="s">
        <v>34</v>
      </c>
      <c r="M16" s="8" t="s">
        <v>35</v>
      </c>
      <c r="N16" s="8" t="s">
        <v>40</v>
      </c>
      <c r="O16" s="7" t="s">
        <v>41</v>
      </c>
      <c r="P16" s="227" t="s">
        <v>38</v>
      </c>
      <c r="Q16" s="228" t="s">
        <v>36</v>
      </c>
      <c r="R16" s="7"/>
      <c r="S16" s="7"/>
      <c r="T16" s="43" t="s">
        <v>157</v>
      </c>
      <c r="U16" s="43" t="s">
        <v>158</v>
      </c>
      <c r="V16" s="146" t="s">
        <v>32</v>
      </c>
    </row>
    <row r="17" spans="1:22" x14ac:dyDescent="0.2">
      <c r="A17" s="31"/>
      <c r="B17" s="23" t="s">
        <v>62</v>
      </c>
      <c r="C17" s="23"/>
      <c r="D17" s="23"/>
      <c r="E17" s="23"/>
      <c r="F17" s="23"/>
      <c r="G17" s="23"/>
      <c r="H17" s="39" t="s">
        <v>37</v>
      </c>
      <c r="I17" s="39"/>
      <c r="J17" s="23"/>
      <c r="K17" s="23"/>
      <c r="L17" s="30"/>
      <c r="M17" s="8" t="s">
        <v>33</v>
      </c>
      <c r="N17" s="8" t="s">
        <v>39</v>
      </c>
      <c r="O17" s="2"/>
      <c r="P17" s="227" t="s">
        <v>37</v>
      </c>
      <c r="Q17" s="229"/>
      <c r="R17" s="2"/>
      <c r="S17" s="2"/>
      <c r="T17" s="43" t="s">
        <v>208</v>
      </c>
      <c r="U17" s="43" t="s">
        <v>39</v>
      </c>
      <c r="V17" s="230"/>
    </row>
    <row r="18" spans="1:22" x14ac:dyDescent="0.2">
      <c r="A18" s="31">
        <v>612120</v>
      </c>
      <c r="B18" s="23">
        <v>1</v>
      </c>
      <c r="C18" s="50" t="str">
        <f>'MTDC FY 23-24'!C18</f>
        <v>(insert name)</v>
      </c>
      <c r="D18" s="48"/>
      <c r="E18" s="48"/>
      <c r="F18" s="48"/>
      <c r="G18" s="23"/>
      <c r="H18" s="54">
        <v>0</v>
      </c>
      <c r="I18" s="52">
        <f>H18*12</f>
        <v>0</v>
      </c>
      <c r="J18" s="35"/>
      <c r="K18" s="35"/>
      <c r="L18" s="11">
        <f>('MTDC FY 26-27'!L18)*0.03+('MTDC FY 26-27'!L18)</f>
        <v>0</v>
      </c>
      <c r="M18" s="49">
        <f>H18*L18</f>
        <v>0</v>
      </c>
      <c r="N18" s="44">
        <f>M18*'Fringe Rates'!$F$5</f>
        <v>0</v>
      </c>
      <c r="O18" s="49">
        <f>N18+M18</f>
        <v>0</v>
      </c>
      <c r="P18" s="231">
        <v>0</v>
      </c>
      <c r="Q18" s="232">
        <f>P18*12</f>
        <v>0</v>
      </c>
      <c r="R18" s="233"/>
      <c r="S18" s="233"/>
      <c r="T18" s="220">
        <f>'MTDC FY 23-24'!L18*P18</f>
        <v>0</v>
      </c>
      <c r="U18" s="234">
        <f>T18*'Fringe Rates'!$B$5</f>
        <v>0</v>
      </c>
      <c r="V18" s="222">
        <f>T18+U18</f>
        <v>0</v>
      </c>
    </row>
    <row r="19" spans="1:22" x14ac:dyDescent="0.2">
      <c r="A19" s="31">
        <v>612120</v>
      </c>
      <c r="B19" s="23">
        <v>2</v>
      </c>
      <c r="C19" s="50" t="str">
        <f>'MTDC FY 23-24'!C19</f>
        <v>(insert name)</v>
      </c>
      <c r="D19" s="48"/>
      <c r="E19" s="48"/>
      <c r="F19" s="48"/>
      <c r="G19" s="23"/>
      <c r="H19" s="54">
        <v>0</v>
      </c>
      <c r="I19" s="52">
        <f>H19*12</f>
        <v>0</v>
      </c>
      <c r="J19" s="35"/>
      <c r="K19" s="35"/>
      <c r="L19" s="11">
        <f>('MTDC FY 26-27'!L19)*0.03+('MTDC FY 26-27'!L19)</f>
        <v>0</v>
      </c>
      <c r="M19" s="49">
        <f>H19*L19</f>
        <v>0</v>
      </c>
      <c r="N19" s="44">
        <f>M19*'Fringe Rates'!$F$5</f>
        <v>0</v>
      </c>
      <c r="O19" s="49">
        <f>N19+M19</f>
        <v>0</v>
      </c>
      <c r="P19" s="231">
        <v>0</v>
      </c>
      <c r="Q19" s="232">
        <f>P19*12</f>
        <v>0</v>
      </c>
      <c r="R19" s="233"/>
      <c r="S19" s="233"/>
      <c r="T19" s="220">
        <f>'MTDC FY 23-24'!L19*P19</f>
        <v>0</v>
      </c>
      <c r="U19" s="234">
        <f>T19*'Fringe Rates'!$B$5</f>
        <v>0</v>
      </c>
      <c r="V19" s="222">
        <f t="shared" ref="V19:V22" si="7">T19+U19</f>
        <v>0</v>
      </c>
    </row>
    <row r="20" spans="1:22" x14ac:dyDescent="0.2">
      <c r="A20" s="31">
        <v>612120</v>
      </c>
      <c r="B20" s="23">
        <v>3</v>
      </c>
      <c r="C20" s="50" t="str">
        <f>'MTDC FY 23-24'!C20</f>
        <v>(insert name)</v>
      </c>
      <c r="D20" s="48"/>
      <c r="E20" s="48"/>
      <c r="F20" s="48"/>
      <c r="G20" s="23"/>
      <c r="H20" s="54">
        <v>0</v>
      </c>
      <c r="I20" s="52">
        <f>H20*12</f>
        <v>0</v>
      </c>
      <c r="J20" s="35"/>
      <c r="K20" s="35"/>
      <c r="L20" s="11">
        <f>('MTDC FY 26-27'!L20)*0.03+('MTDC FY 26-27'!L20)</f>
        <v>0</v>
      </c>
      <c r="M20" s="49">
        <f>H20*L20</f>
        <v>0</v>
      </c>
      <c r="N20" s="44">
        <f>M20*'Fringe Rates'!$F$5</f>
        <v>0</v>
      </c>
      <c r="O20" s="49">
        <f>N20+M20</f>
        <v>0</v>
      </c>
      <c r="P20" s="231">
        <v>0</v>
      </c>
      <c r="Q20" s="232">
        <f>P20*12</f>
        <v>0</v>
      </c>
      <c r="R20" s="233"/>
      <c r="S20" s="233"/>
      <c r="T20" s="220">
        <f>'MTDC FY 23-24'!L20*P20</f>
        <v>0</v>
      </c>
      <c r="U20" s="234">
        <f>T20*'Fringe Rates'!$B$5</f>
        <v>0</v>
      </c>
      <c r="V20" s="222">
        <f t="shared" si="7"/>
        <v>0</v>
      </c>
    </row>
    <row r="21" spans="1:22" x14ac:dyDescent="0.2">
      <c r="A21" s="31">
        <v>612120</v>
      </c>
      <c r="B21" s="23">
        <v>4</v>
      </c>
      <c r="C21" s="50" t="str">
        <f>'MTDC FY 23-24'!C21</f>
        <v>(insert name)</v>
      </c>
      <c r="D21" s="48"/>
      <c r="E21" s="48"/>
      <c r="F21" s="48"/>
      <c r="G21" s="23"/>
      <c r="H21" s="54">
        <v>0</v>
      </c>
      <c r="I21" s="52">
        <f>H21*12</f>
        <v>0</v>
      </c>
      <c r="J21" s="35"/>
      <c r="K21" s="35"/>
      <c r="L21" s="11">
        <f>('MTDC FY 26-27'!L21)*0.03+('MTDC FY 26-27'!L21)</f>
        <v>0</v>
      </c>
      <c r="M21" s="49">
        <f>H21*L21</f>
        <v>0</v>
      </c>
      <c r="N21" s="44">
        <f>M21*'Fringe Rates'!$F$5</f>
        <v>0</v>
      </c>
      <c r="O21" s="49">
        <f>N21+M21</f>
        <v>0</v>
      </c>
      <c r="P21" s="231">
        <v>0</v>
      </c>
      <c r="Q21" s="232">
        <f>P21*12</f>
        <v>0</v>
      </c>
      <c r="R21" s="233"/>
      <c r="S21" s="233"/>
      <c r="T21" s="220">
        <f>'MTDC FY 23-24'!L21*P21</f>
        <v>0</v>
      </c>
      <c r="U21" s="234">
        <f>T21*'Fringe Rates'!$B$5</f>
        <v>0</v>
      </c>
      <c r="V21" s="222">
        <f t="shared" si="7"/>
        <v>0</v>
      </c>
    </row>
    <row r="22" spans="1:22" x14ac:dyDescent="0.2">
      <c r="A22" s="31">
        <v>612120</v>
      </c>
      <c r="B22" s="23">
        <v>5</v>
      </c>
      <c r="C22" s="50" t="str">
        <f>'MTDC FY 23-24'!C22</f>
        <v>(insert name)</v>
      </c>
      <c r="D22" s="48"/>
      <c r="E22" s="48"/>
      <c r="F22" s="48"/>
      <c r="G22" s="23"/>
      <c r="H22" s="54">
        <v>0</v>
      </c>
      <c r="I22" s="52">
        <f>H22*12</f>
        <v>0</v>
      </c>
      <c r="J22" s="35"/>
      <c r="K22" s="35"/>
      <c r="L22" s="11">
        <f>('MTDC FY 26-27'!L22)*0.03+('MTDC FY 26-27'!L22)</f>
        <v>0</v>
      </c>
      <c r="M22" s="49">
        <f>H22*L22</f>
        <v>0</v>
      </c>
      <c r="N22" s="44">
        <f>M22*'Fringe Rates'!$F$5</f>
        <v>0</v>
      </c>
      <c r="O22" s="49">
        <f>N22+M22</f>
        <v>0</v>
      </c>
      <c r="P22" s="231">
        <v>0</v>
      </c>
      <c r="Q22" s="232">
        <f>P22*12</f>
        <v>0</v>
      </c>
      <c r="R22" s="233"/>
      <c r="S22" s="233"/>
      <c r="T22" s="220">
        <f>'MTDC FY 23-24'!L22*P22</f>
        <v>0</v>
      </c>
      <c r="U22" s="234">
        <f>T22*'Fringe Rates'!$B$5</f>
        <v>0</v>
      </c>
      <c r="V22" s="222">
        <f t="shared" si="7"/>
        <v>0</v>
      </c>
    </row>
    <row r="23" spans="1:22" x14ac:dyDescent="0.2">
      <c r="A23" s="31"/>
      <c r="B23" s="23"/>
      <c r="C23" s="23"/>
      <c r="D23" s="23"/>
      <c r="E23" s="23"/>
      <c r="F23" s="23"/>
      <c r="G23" s="23"/>
      <c r="H23" s="21"/>
      <c r="I23" s="21"/>
      <c r="J23" s="21"/>
      <c r="K23" s="21"/>
      <c r="L23" s="11"/>
      <c r="M23" s="11"/>
      <c r="N23" s="11"/>
      <c r="O23" s="11"/>
      <c r="P23" s="256"/>
      <c r="Q23" s="257"/>
      <c r="R23" s="257"/>
      <c r="S23" s="257"/>
      <c r="T23" s="257"/>
      <c r="U23" s="257"/>
      <c r="V23" s="237"/>
    </row>
    <row r="24" spans="1:22" x14ac:dyDescent="0.2">
      <c r="A24" s="31"/>
      <c r="B24" s="56" t="s">
        <v>60</v>
      </c>
      <c r="C24" s="56"/>
      <c r="D24" s="56"/>
      <c r="E24" s="56"/>
      <c r="F24" s="56"/>
      <c r="G24" s="56"/>
      <c r="H24" s="56"/>
      <c r="I24" s="56"/>
      <c r="J24" s="56"/>
      <c r="K24" s="56"/>
      <c r="L24" s="64"/>
      <c r="M24" s="64">
        <f>SUM(M18:M22)</f>
        <v>0</v>
      </c>
      <c r="N24" s="64">
        <f>SUM(N18:N22)</f>
        <v>0</v>
      </c>
      <c r="O24" s="64">
        <f>SUM(O18:O22)</f>
        <v>0</v>
      </c>
      <c r="P24" s="301"/>
      <c r="Q24" s="302"/>
      <c r="R24" s="302"/>
      <c r="S24" s="302"/>
      <c r="T24" s="302">
        <f>SUM(T18:T22)</f>
        <v>0</v>
      </c>
      <c r="U24" s="302">
        <f>SUM(U18:U22)</f>
        <v>0</v>
      </c>
      <c r="V24" s="222">
        <f>SUM(V18:V22)</f>
        <v>0</v>
      </c>
    </row>
    <row r="25" spans="1:22" x14ac:dyDescent="0.2">
      <c r="A25" s="31"/>
      <c r="B25" s="23"/>
      <c r="C25" s="23"/>
      <c r="D25" s="23"/>
      <c r="E25" s="23"/>
      <c r="F25" s="23"/>
      <c r="G25" s="23"/>
      <c r="H25" s="23"/>
      <c r="I25" s="23"/>
      <c r="J25" s="23"/>
      <c r="K25" s="23"/>
      <c r="L25" s="12"/>
      <c r="M25" s="12"/>
      <c r="N25" s="12"/>
      <c r="O25" s="12"/>
      <c r="P25" s="303"/>
      <c r="Q25" s="304"/>
      <c r="R25" s="304"/>
      <c r="S25" s="304"/>
      <c r="T25" s="304"/>
      <c r="U25" s="304"/>
      <c r="V25" s="225"/>
    </row>
    <row r="26" spans="1:22" s="2" customFormat="1"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2" s="2" customFormat="1" x14ac:dyDescent="0.2">
      <c r="A27" s="31"/>
      <c r="B27" s="23"/>
      <c r="C27" s="23"/>
      <c r="D27" s="23"/>
      <c r="E27" s="23"/>
      <c r="F27" s="23"/>
      <c r="G27" s="23"/>
      <c r="H27" s="27" t="s">
        <v>45</v>
      </c>
      <c r="I27" s="27"/>
      <c r="J27" s="27" t="s">
        <v>46</v>
      </c>
      <c r="K27" s="27"/>
      <c r="L27" s="30"/>
      <c r="M27" s="8" t="s">
        <v>33</v>
      </c>
      <c r="N27" s="8" t="s">
        <v>39</v>
      </c>
      <c r="P27" s="92" t="s">
        <v>45</v>
      </c>
      <c r="Q27" s="27"/>
      <c r="R27" s="27" t="s">
        <v>46</v>
      </c>
      <c r="T27" s="43" t="s">
        <v>208</v>
      </c>
      <c r="U27" s="43" t="s">
        <v>39</v>
      </c>
      <c r="V27" s="230"/>
    </row>
    <row r="28" spans="1:22" x14ac:dyDescent="0.2">
      <c r="A28" s="31"/>
      <c r="B28" s="2" t="s">
        <v>57</v>
      </c>
      <c r="C28" s="23"/>
      <c r="D28" s="23"/>
      <c r="E28" s="2"/>
      <c r="F28" s="2"/>
      <c r="G28" s="2"/>
      <c r="H28" s="23"/>
      <c r="I28" s="23"/>
      <c r="J28" s="23"/>
      <c r="K28" s="23"/>
      <c r="L28" s="10"/>
      <c r="M28" s="10"/>
      <c r="N28" s="10"/>
      <c r="O28" s="33"/>
      <c r="P28" s="235"/>
      <c r="Q28" s="236"/>
      <c r="R28" s="236"/>
      <c r="S28" s="236"/>
      <c r="T28" s="236"/>
      <c r="U28" s="236"/>
      <c r="V28" s="237"/>
    </row>
    <row r="29" spans="1:22" x14ac:dyDescent="0.2">
      <c r="A29" s="31">
        <v>614520</v>
      </c>
      <c r="B29" s="2">
        <v>1</v>
      </c>
      <c r="C29" s="23" t="s">
        <v>55</v>
      </c>
      <c r="D29" s="23"/>
      <c r="E29" s="2"/>
      <c r="F29" s="2"/>
      <c r="G29" s="2"/>
      <c r="H29" s="36">
        <v>0</v>
      </c>
      <c r="I29" s="2"/>
      <c r="J29" s="36">
        <v>0</v>
      </c>
      <c r="K29" s="36"/>
      <c r="L29" s="28">
        <v>0</v>
      </c>
      <c r="M29" s="44">
        <f>H29*L29+J29*L29</f>
        <v>0</v>
      </c>
      <c r="N29" s="44">
        <f>M29*'Fringe Rates'!$F$7</f>
        <v>0</v>
      </c>
      <c r="O29" s="44">
        <f>M29+N29</f>
        <v>0</v>
      </c>
      <c r="P29" s="238">
        <v>0</v>
      </c>
      <c r="Q29" s="220"/>
      <c r="R29" s="239">
        <v>0</v>
      </c>
      <c r="S29" s="220"/>
      <c r="T29" s="220">
        <f>L29*(P29+R29)</f>
        <v>0</v>
      </c>
      <c r="U29" s="234">
        <f>T29*'Fringe Rates'!$B$7</f>
        <v>0</v>
      </c>
      <c r="V29" s="222">
        <f>T29+U29</f>
        <v>0</v>
      </c>
    </row>
    <row r="30" spans="1:22" x14ac:dyDescent="0.2">
      <c r="A30" s="31">
        <v>614520</v>
      </c>
      <c r="B30" s="2">
        <v>2</v>
      </c>
      <c r="C30" s="23" t="s">
        <v>55</v>
      </c>
      <c r="D30" s="23"/>
      <c r="E30" s="2"/>
      <c r="F30" s="2"/>
      <c r="G30" s="2"/>
      <c r="H30" s="36">
        <v>0</v>
      </c>
      <c r="I30" s="2"/>
      <c r="J30" s="36">
        <v>0</v>
      </c>
      <c r="K30" s="36"/>
      <c r="L30" s="28">
        <v>0</v>
      </c>
      <c r="M30" s="44">
        <f>H30*L30+J30*L30</f>
        <v>0</v>
      </c>
      <c r="N30" s="44">
        <f>M30*'Fringe Rates'!$F$7</f>
        <v>0</v>
      </c>
      <c r="O30" s="44">
        <f>M30+N30</f>
        <v>0</v>
      </c>
      <c r="P30" s="238">
        <v>0</v>
      </c>
      <c r="Q30" s="220"/>
      <c r="R30" s="239">
        <v>0</v>
      </c>
      <c r="S30" s="220"/>
      <c r="T30" s="220">
        <f>L30*(P30+R30)</f>
        <v>0</v>
      </c>
      <c r="U30" s="234">
        <f>T30*'Fringe Rates'!$B$7</f>
        <v>0</v>
      </c>
      <c r="V30" s="222">
        <f t="shared" ref="V30:V32" si="8">T30+U30</f>
        <v>0</v>
      </c>
    </row>
    <row r="31" spans="1:22" x14ac:dyDescent="0.2">
      <c r="A31" s="31">
        <v>614520</v>
      </c>
      <c r="B31" s="2">
        <v>3</v>
      </c>
      <c r="C31" s="23" t="s">
        <v>55</v>
      </c>
      <c r="D31" s="23"/>
      <c r="E31" s="2"/>
      <c r="F31" s="2"/>
      <c r="G31" s="2"/>
      <c r="H31" s="36">
        <v>0</v>
      </c>
      <c r="I31" s="2"/>
      <c r="J31" s="36">
        <v>0</v>
      </c>
      <c r="K31" s="36"/>
      <c r="L31" s="28">
        <v>0</v>
      </c>
      <c r="M31" s="44">
        <f>H31*L31+J31*L31</f>
        <v>0</v>
      </c>
      <c r="N31" s="44">
        <f>M31*'Fringe Rates'!$F$7</f>
        <v>0</v>
      </c>
      <c r="O31" s="44">
        <f>M31+N31</f>
        <v>0</v>
      </c>
      <c r="P31" s="238">
        <v>0</v>
      </c>
      <c r="Q31" s="220"/>
      <c r="R31" s="239">
        <v>0</v>
      </c>
      <c r="S31" s="220"/>
      <c r="T31" s="220">
        <f>L31*(P31+R31)</f>
        <v>0</v>
      </c>
      <c r="U31" s="234">
        <f>T31*'Fringe Rates'!$B$7</f>
        <v>0</v>
      </c>
      <c r="V31" s="222">
        <f t="shared" si="8"/>
        <v>0</v>
      </c>
    </row>
    <row r="32" spans="1:22" x14ac:dyDescent="0.2">
      <c r="A32" s="31">
        <v>614520</v>
      </c>
      <c r="B32" s="2">
        <v>4</v>
      </c>
      <c r="C32" s="23" t="s">
        <v>55</v>
      </c>
      <c r="D32" s="23"/>
      <c r="E32" s="2"/>
      <c r="F32" s="2"/>
      <c r="G32" s="2"/>
      <c r="H32" s="36">
        <v>0</v>
      </c>
      <c r="I32" s="2"/>
      <c r="J32" s="36">
        <v>0</v>
      </c>
      <c r="K32" s="36"/>
      <c r="L32" s="28">
        <v>0</v>
      </c>
      <c r="M32" s="44">
        <f>H32*L32+J32*L32</f>
        <v>0</v>
      </c>
      <c r="N32" s="44">
        <f>M32*'Fringe Rates'!$F$7</f>
        <v>0</v>
      </c>
      <c r="O32" s="44">
        <f>M32+N32</f>
        <v>0</v>
      </c>
      <c r="P32" s="238">
        <v>0</v>
      </c>
      <c r="Q32" s="220"/>
      <c r="R32" s="239">
        <v>0</v>
      </c>
      <c r="S32" s="220"/>
      <c r="T32" s="220">
        <f>L32*(P32+R32)</f>
        <v>0</v>
      </c>
      <c r="U32" s="234">
        <f>T32*'Fringe Rates'!$B$7</f>
        <v>0</v>
      </c>
      <c r="V32" s="222">
        <f t="shared" si="8"/>
        <v>0</v>
      </c>
    </row>
    <row r="33" spans="1:22" x14ac:dyDescent="0.2">
      <c r="A33" s="31"/>
      <c r="B33" s="2"/>
      <c r="C33" s="23"/>
      <c r="D33" s="23"/>
      <c r="E33" s="2"/>
      <c r="F33" s="2"/>
      <c r="G33" s="2"/>
      <c r="H33" s="20"/>
      <c r="I33" s="20"/>
      <c r="J33" s="20"/>
      <c r="K33" s="20"/>
      <c r="L33" s="20"/>
      <c r="M33" s="20"/>
      <c r="N33" s="20"/>
      <c r="O33" s="20"/>
      <c r="P33" s="240"/>
      <c r="Q33" s="241"/>
      <c r="R33" s="241"/>
      <c r="S33" s="241"/>
      <c r="T33" s="241"/>
      <c r="U33" s="241"/>
      <c r="V33" s="258"/>
    </row>
    <row r="34" spans="1:22" x14ac:dyDescent="0.2">
      <c r="A34" s="31">
        <v>614120</v>
      </c>
      <c r="B34" s="23">
        <v>5</v>
      </c>
      <c r="C34" s="23" t="s">
        <v>56</v>
      </c>
      <c r="D34" s="23"/>
      <c r="E34" s="23"/>
      <c r="F34" s="23"/>
      <c r="G34" s="23"/>
      <c r="H34" s="36">
        <v>0</v>
      </c>
      <c r="I34" s="2"/>
      <c r="J34" s="36">
        <v>0</v>
      </c>
      <c r="K34" s="36"/>
      <c r="L34" s="28">
        <v>0</v>
      </c>
      <c r="M34" s="44">
        <f>H34*L34+J34*L34</f>
        <v>0</v>
      </c>
      <c r="N34" s="44">
        <f>M34*'Fringe Rates'!$F$9</f>
        <v>0</v>
      </c>
      <c r="O34" s="44">
        <f>M34+N34</f>
        <v>0</v>
      </c>
      <c r="P34" s="243">
        <v>0</v>
      </c>
      <c r="Q34" s="220"/>
      <c r="R34" s="239">
        <v>0</v>
      </c>
      <c r="S34" s="220"/>
      <c r="T34" s="220">
        <f>L34*(P34+R34)</f>
        <v>0</v>
      </c>
      <c r="U34" s="234">
        <f>T34*'Fringe Rates'!$B$9</f>
        <v>0</v>
      </c>
      <c r="V34" s="222">
        <f>T34+U34</f>
        <v>0</v>
      </c>
    </row>
    <row r="35" spans="1:22" x14ac:dyDescent="0.2">
      <c r="A35" s="31">
        <v>614120</v>
      </c>
      <c r="B35" s="23">
        <v>6</v>
      </c>
      <c r="C35" s="23" t="s">
        <v>56</v>
      </c>
      <c r="D35" s="23"/>
      <c r="E35" s="23"/>
      <c r="F35" s="23"/>
      <c r="G35" s="23"/>
      <c r="H35" s="36">
        <v>0</v>
      </c>
      <c r="I35" s="2"/>
      <c r="J35" s="36">
        <v>0</v>
      </c>
      <c r="K35" s="36"/>
      <c r="L35" s="28">
        <v>0</v>
      </c>
      <c r="M35" s="44">
        <f>H35*L35+J35*L35</f>
        <v>0</v>
      </c>
      <c r="N35" s="44">
        <f>M35*'Fringe Rates'!$F$9</f>
        <v>0</v>
      </c>
      <c r="O35" s="44">
        <f>M35+N35</f>
        <v>0</v>
      </c>
      <c r="P35" s="243">
        <v>0</v>
      </c>
      <c r="Q35" s="220"/>
      <c r="R35" s="239">
        <v>0</v>
      </c>
      <c r="S35" s="220"/>
      <c r="T35" s="220">
        <f>L35*(P35+R35)</f>
        <v>0</v>
      </c>
      <c r="U35" s="234">
        <f>T35*'Fringe Rates'!$B$9</f>
        <v>0</v>
      </c>
      <c r="V35" s="222">
        <f>T35+U35</f>
        <v>0</v>
      </c>
    </row>
    <row r="36" spans="1:22" x14ac:dyDescent="0.2">
      <c r="A36" s="31"/>
      <c r="B36" s="38"/>
      <c r="P36" s="223"/>
      <c r="Q36" s="224"/>
      <c r="R36" s="224"/>
      <c r="S36" s="224"/>
      <c r="T36" s="224"/>
      <c r="U36" s="224"/>
      <c r="V36" s="305"/>
    </row>
    <row r="37" spans="1:22" x14ac:dyDescent="0.2">
      <c r="A37" s="31"/>
      <c r="B37" s="56" t="s">
        <v>58</v>
      </c>
      <c r="C37" s="56"/>
      <c r="D37" s="56"/>
      <c r="E37" s="56"/>
      <c r="F37" s="56"/>
      <c r="G37" s="56"/>
      <c r="H37" s="56"/>
      <c r="I37" s="56"/>
      <c r="J37" s="56"/>
      <c r="K37" s="56"/>
      <c r="L37" s="64"/>
      <c r="M37" s="64">
        <f>SUM(M29:M35)</f>
        <v>0</v>
      </c>
      <c r="N37" s="64">
        <f>SUM(N29:N35)</f>
        <v>0</v>
      </c>
      <c r="O37" s="64">
        <f>SUM(O29:O35)</f>
        <v>0</v>
      </c>
      <c r="P37" s="226"/>
      <c r="Q37" s="220"/>
      <c r="R37" s="220"/>
      <c r="S37" s="220"/>
      <c r="T37" s="220">
        <f>SUM(T29:T36)</f>
        <v>0</v>
      </c>
      <c r="U37" s="220">
        <f>SUM(U29:U36)</f>
        <v>0</v>
      </c>
      <c r="V37" s="222">
        <f>SUM(V29:V35)</f>
        <v>0</v>
      </c>
    </row>
    <row r="38" spans="1:22" x14ac:dyDescent="0.2">
      <c r="A38" s="31"/>
      <c r="B38" s="38"/>
      <c r="P38" s="244"/>
      <c r="Q38" s="245"/>
      <c r="R38" s="245"/>
      <c r="S38" s="245"/>
      <c r="T38" s="245"/>
      <c r="U38" s="245"/>
      <c r="V38" s="246"/>
    </row>
    <row r="39" spans="1:22" x14ac:dyDescent="0.2">
      <c r="A39" s="31"/>
      <c r="B39" s="37"/>
      <c r="C39" s="23"/>
      <c r="D39" s="23"/>
      <c r="E39" s="23"/>
      <c r="F39" s="23"/>
      <c r="G39" s="23"/>
      <c r="H39" s="23"/>
      <c r="I39" s="23"/>
      <c r="J39" s="23"/>
      <c r="K39" s="23"/>
      <c r="L39" s="12"/>
      <c r="M39" s="12"/>
      <c r="N39" s="12"/>
      <c r="O39" s="12"/>
      <c r="P39" s="223"/>
      <c r="Q39" s="224"/>
      <c r="R39" s="224"/>
      <c r="S39" s="224"/>
      <c r="T39" s="224"/>
      <c r="U39" s="224"/>
      <c r="V39" s="225"/>
    </row>
    <row r="40" spans="1:22" s="207" customFormat="1" ht="15.75" x14ac:dyDescent="0.25">
      <c r="A40" s="31"/>
      <c r="B40" s="119" t="s">
        <v>1</v>
      </c>
      <c r="C40" s="119"/>
      <c r="D40" s="119"/>
      <c r="E40" s="119"/>
      <c r="F40" s="119"/>
      <c r="G40" s="119"/>
      <c r="H40" s="119"/>
      <c r="I40" s="119"/>
      <c r="J40" s="119"/>
      <c r="K40" s="119"/>
      <c r="L40" s="208"/>
      <c r="M40" s="208">
        <f>+SUM(M15+M37+M24)</f>
        <v>0</v>
      </c>
      <c r="N40" s="208">
        <f>+SUM(N15+N37+N24)</f>
        <v>0</v>
      </c>
      <c r="O40" s="208">
        <f>+SUM(O15+O37+O24)</f>
        <v>0</v>
      </c>
      <c r="P40" s="247"/>
      <c r="Q40" s="248"/>
      <c r="R40" s="248"/>
      <c r="S40" s="248"/>
      <c r="T40" s="248">
        <f>T15+T24+T37</f>
        <v>0</v>
      </c>
      <c r="U40" s="248">
        <f>U15+U24+U37</f>
        <v>0</v>
      </c>
      <c r="V40" s="249">
        <f>+SUM(V15+V37+V24)</f>
        <v>0</v>
      </c>
    </row>
    <row r="41" spans="1:22" x14ac:dyDescent="0.2">
      <c r="A41" s="31"/>
      <c r="B41" s="23"/>
      <c r="C41" s="23"/>
      <c r="D41" s="23"/>
      <c r="E41" s="23"/>
      <c r="F41" s="23"/>
      <c r="G41" s="23"/>
      <c r="H41" s="23"/>
      <c r="I41" s="23"/>
      <c r="J41" s="23"/>
      <c r="K41" s="23"/>
      <c r="L41" s="10"/>
      <c r="M41" s="10"/>
      <c r="N41" s="10"/>
      <c r="O41" s="11"/>
      <c r="P41" s="256"/>
      <c r="Q41" s="257"/>
      <c r="R41" s="257"/>
      <c r="S41" s="257"/>
      <c r="T41" s="257"/>
      <c r="U41" s="257"/>
      <c r="V41" s="252"/>
    </row>
    <row r="42" spans="1:22" x14ac:dyDescent="0.2">
      <c r="A42" s="31"/>
      <c r="B42" s="23" t="s">
        <v>218</v>
      </c>
      <c r="C42" s="23"/>
      <c r="D42" s="23"/>
      <c r="E42" s="23"/>
      <c r="F42" s="23"/>
      <c r="G42" s="23"/>
      <c r="H42" s="23"/>
      <c r="I42" s="23"/>
      <c r="J42" s="23"/>
      <c r="K42" s="23"/>
      <c r="L42" s="10"/>
      <c r="M42" s="10"/>
      <c r="N42" s="10"/>
      <c r="O42" s="11"/>
      <c r="P42" s="256"/>
      <c r="Q42" s="257"/>
      <c r="R42" s="257"/>
      <c r="S42" s="257"/>
      <c r="T42" s="257"/>
      <c r="U42" s="257"/>
      <c r="V42" s="252"/>
    </row>
    <row r="43" spans="1:22" x14ac:dyDescent="0.2">
      <c r="A43" s="31">
        <v>750000</v>
      </c>
      <c r="B43" s="23">
        <v>1</v>
      </c>
      <c r="C43" s="48" t="s">
        <v>217</v>
      </c>
      <c r="D43" s="48"/>
      <c r="E43" s="48"/>
      <c r="F43" s="48"/>
      <c r="G43" s="48"/>
      <c r="H43" s="48"/>
      <c r="I43" s="48"/>
      <c r="J43" s="48"/>
      <c r="K43" s="48"/>
      <c r="L43" s="10"/>
      <c r="M43" s="10"/>
      <c r="N43" s="10"/>
      <c r="O43" s="45">
        <v>0</v>
      </c>
      <c r="P43" s="253"/>
      <c r="Q43" s="254"/>
      <c r="R43" s="254"/>
      <c r="S43" s="254"/>
      <c r="T43" s="254"/>
      <c r="U43" s="254"/>
      <c r="V43" s="255">
        <v>0</v>
      </c>
    </row>
    <row r="44" spans="1:22" x14ac:dyDescent="0.2">
      <c r="A44" s="31">
        <v>750000</v>
      </c>
      <c r="B44" s="23">
        <v>2</v>
      </c>
      <c r="C44" s="48" t="s">
        <v>217</v>
      </c>
      <c r="D44" s="48"/>
      <c r="E44" s="48"/>
      <c r="F44" s="48"/>
      <c r="G44" s="48"/>
      <c r="H44" s="48"/>
      <c r="I44" s="48"/>
      <c r="J44" s="48"/>
      <c r="K44" s="48"/>
      <c r="L44" s="10"/>
      <c r="M44" s="10"/>
      <c r="N44" s="10"/>
      <c r="O44" s="45">
        <v>0</v>
      </c>
      <c r="P44" s="253"/>
      <c r="Q44" s="254"/>
      <c r="R44" s="254"/>
      <c r="S44" s="254"/>
      <c r="T44" s="254"/>
      <c r="U44" s="254"/>
      <c r="V44" s="255">
        <v>0</v>
      </c>
    </row>
    <row r="45" spans="1:22" x14ac:dyDescent="0.2">
      <c r="A45" s="31">
        <v>750000</v>
      </c>
      <c r="B45" s="23">
        <v>3</v>
      </c>
      <c r="C45" s="48" t="s">
        <v>217</v>
      </c>
      <c r="D45" s="48"/>
      <c r="E45" s="48"/>
      <c r="F45" s="48"/>
      <c r="G45" s="48"/>
      <c r="H45" s="48"/>
      <c r="I45" s="48"/>
      <c r="J45" s="48"/>
      <c r="K45" s="48"/>
      <c r="L45" s="10"/>
      <c r="M45" s="10"/>
      <c r="N45" s="10"/>
      <c r="O45" s="45">
        <v>0</v>
      </c>
      <c r="P45" s="253"/>
      <c r="Q45" s="254"/>
      <c r="R45" s="254"/>
      <c r="S45" s="254"/>
      <c r="T45" s="254"/>
      <c r="U45" s="254"/>
      <c r="V45" s="255">
        <v>0</v>
      </c>
    </row>
    <row r="46" spans="1:22" x14ac:dyDescent="0.2">
      <c r="A46" s="31">
        <v>750000</v>
      </c>
      <c r="B46" s="23">
        <v>4</v>
      </c>
      <c r="C46" s="48" t="s">
        <v>217</v>
      </c>
      <c r="D46" s="48"/>
      <c r="E46" s="48"/>
      <c r="F46" s="48"/>
      <c r="G46" s="48"/>
      <c r="H46" s="48"/>
      <c r="I46" s="48"/>
      <c r="J46" s="48"/>
      <c r="K46" s="48"/>
      <c r="L46" s="10"/>
      <c r="M46" s="10"/>
      <c r="N46" s="10"/>
      <c r="O46" s="45">
        <v>0</v>
      </c>
      <c r="P46" s="253"/>
      <c r="Q46" s="254"/>
      <c r="R46" s="254"/>
      <c r="S46" s="254"/>
      <c r="T46" s="254"/>
      <c r="U46" s="254"/>
      <c r="V46" s="255">
        <v>0</v>
      </c>
    </row>
    <row r="47" spans="1:22" x14ac:dyDescent="0.2">
      <c r="A47" s="31">
        <v>750000</v>
      </c>
      <c r="B47" s="23">
        <v>5</v>
      </c>
      <c r="C47" s="48" t="s">
        <v>217</v>
      </c>
      <c r="D47" s="48"/>
      <c r="E47" s="48"/>
      <c r="F47" s="48"/>
      <c r="G47" s="48"/>
      <c r="H47" s="48"/>
      <c r="I47" s="48"/>
      <c r="J47" s="48"/>
      <c r="K47" s="48"/>
      <c r="L47" s="10"/>
      <c r="M47" s="10"/>
      <c r="N47" s="10"/>
      <c r="O47" s="45">
        <v>0</v>
      </c>
      <c r="P47" s="253"/>
      <c r="Q47" s="254"/>
      <c r="R47" s="254"/>
      <c r="S47" s="254"/>
      <c r="T47" s="254"/>
      <c r="U47" s="254"/>
      <c r="V47" s="255">
        <v>0</v>
      </c>
    </row>
    <row r="48" spans="1:22" x14ac:dyDescent="0.2">
      <c r="A48" s="31"/>
      <c r="B48" s="23"/>
      <c r="C48" s="23"/>
      <c r="D48" s="23"/>
      <c r="E48" s="23"/>
      <c r="F48" s="23"/>
      <c r="G48" s="23"/>
      <c r="H48" s="23"/>
      <c r="I48" s="23"/>
      <c r="J48" s="23"/>
      <c r="K48" s="23"/>
      <c r="L48" s="10"/>
      <c r="M48" s="10"/>
      <c r="N48" s="10"/>
      <c r="O48" s="11"/>
      <c r="P48" s="256"/>
      <c r="Q48" s="257"/>
      <c r="R48" s="257"/>
      <c r="S48" s="257"/>
      <c r="T48" s="257"/>
      <c r="U48" s="257"/>
      <c r="V48" s="306"/>
    </row>
    <row r="49" spans="1:22" x14ac:dyDescent="0.2">
      <c r="A49" s="31"/>
      <c r="B49" s="56" t="s">
        <v>2</v>
      </c>
      <c r="C49" s="56"/>
      <c r="D49" s="56"/>
      <c r="E49" s="56"/>
      <c r="F49" s="56"/>
      <c r="G49" s="56"/>
      <c r="H49" s="56"/>
      <c r="I49" s="56"/>
      <c r="J49" s="56"/>
      <c r="K49" s="56"/>
      <c r="L49" s="58"/>
      <c r="M49" s="58"/>
      <c r="N49" s="58"/>
      <c r="O49" s="64">
        <f>+SUM(O43:O47)</f>
        <v>0</v>
      </c>
      <c r="P49" s="301"/>
      <c r="Q49" s="302"/>
      <c r="R49" s="302"/>
      <c r="S49" s="302"/>
      <c r="T49" s="302"/>
      <c r="U49" s="302"/>
      <c r="V49" s="222">
        <f>SUM(V43:V47)</f>
        <v>0</v>
      </c>
    </row>
    <row r="50" spans="1:22" x14ac:dyDescent="0.2">
      <c r="A50" s="31"/>
      <c r="B50" s="23"/>
      <c r="C50" s="23"/>
      <c r="D50" s="23"/>
      <c r="E50" s="23"/>
      <c r="F50" s="23"/>
      <c r="G50" s="23"/>
      <c r="H50" s="23"/>
      <c r="I50" s="23"/>
      <c r="J50" s="23"/>
      <c r="K50" s="23"/>
      <c r="L50" s="10"/>
      <c r="M50" s="10"/>
      <c r="N50" s="10"/>
      <c r="O50" s="11"/>
      <c r="P50" s="256"/>
      <c r="Q50" s="257"/>
      <c r="R50" s="257"/>
      <c r="S50" s="257"/>
      <c r="T50" s="257"/>
      <c r="U50" s="257"/>
      <c r="V50" s="307"/>
    </row>
    <row r="51" spans="1:22" x14ac:dyDescent="0.2">
      <c r="A51" s="31"/>
      <c r="B51" s="23" t="s">
        <v>49</v>
      </c>
      <c r="C51" s="23"/>
      <c r="D51" s="23"/>
      <c r="E51" s="23"/>
      <c r="F51" s="23"/>
      <c r="G51" s="23"/>
      <c r="H51" s="23"/>
      <c r="I51" s="23"/>
      <c r="J51" s="23"/>
      <c r="K51" s="23"/>
      <c r="L51" s="2"/>
      <c r="M51" s="2"/>
      <c r="N51" s="10"/>
      <c r="O51" s="11"/>
      <c r="P51" s="256"/>
      <c r="Q51" s="257"/>
      <c r="R51" s="257"/>
      <c r="S51" s="257"/>
      <c r="T51" s="257"/>
      <c r="U51" s="257"/>
      <c r="V51" s="258"/>
    </row>
    <row r="52" spans="1:22" x14ac:dyDescent="0.2">
      <c r="A52" s="31">
        <v>731000</v>
      </c>
      <c r="B52" s="23">
        <v>1</v>
      </c>
      <c r="C52" s="23" t="s">
        <v>8</v>
      </c>
      <c r="D52" s="23"/>
      <c r="E52" s="23" t="s">
        <v>160</v>
      </c>
      <c r="F52" s="23"/>
      <c r="G52" s="28"/>
      <c r="H52" s="23"/>
      <c r="I52" s="23"/>
      <c r="J52" s="28"/>
      <c r="K52" s="28"/>
      <c r="L52" s="2"/>
      <c r="M52" s="13"/>
      <c r="N52" s="13"/>
      <c r="O52" s="45">
        <v>0</v>
      </c>
      <c r="P52" s="253"/>
      <c r="Q52" s="254"/>
      <c r="R52" s="254"/>
      <c r="S52" s="254"/>
      <c r="T52" s="254"/>
      <c r="U52" s="254"/>
      <c r="V52" s="255">
        <v>0</v>
      </c>
    </row>
    <row r="53" spans="1:22" x14ac:dyDescent="0.2">
      <c r="A53" s="31">
        <v>731310</v>
      </c>
      <c r="B53" s="23">
        <v>2</v>
      </c>
      <c r="C53" s="23" t="s">
        <v>25</v>
      </c>
      <c r="D53" s="23"/>
      <c r="E53" s="23"/>
      <c r="F53" s="23"/>
      <c r="G53" s="28"/>
      <c r="H53" s="23"/>
      <c r="I53" s="23"/>
      <c r="J53" s="28"/>
      <c r="K53" s="28"/>
      <c r="L53" s="2"/>
      <c r="M53" s="2"/>
      <c r="N53" s="13"/>
      <c r="O53" s="45">
        <v>0</v>
      </c>
      <c r="P53" s="253"/>
      <c r="Q53" s="254"/>
      <c r="R53" s="254"/>
      <c r="S53" s="254"/>
      <c r="T53" s="254"/>
      <c r="U53" s="254"/>
      <c r="V53" s="255">
        <v>0</v>
      </c>
    </row>
    <row r="54" spans="1:22" ht="13.5" customHeight="1" x14ac:dyDescent="0.2">
      <c r="A54" s="31"/>
      <c r="B54" s="23"/>
      <c r="C54" s="23"/>
      <c r="D54" s="23"/>
      <c r="E54" s="23"/>
      <c r="F54" s="23"/>
      <c r="G54" s="23"/>
      <c r="H54" s="23"/>
      <c r="I54" s="23"/>
      <c r="J54" s="23"/>
      <c r="K54" s="23"/>
      <c r="L54" s="10"/>
      <c r="M54" s="10"/>
      <c r="N54" s="10"/>
      <c r="O54" s="11"/>
      <c r="P54" s="256"/>
      <c r="Q54" s="257"/>
      <c r="R54" s="257"/>
      <c r="S54" s="257"/>
      <c r="T54" s="257"/>
      <c r="U54" s="257"/>
      <c r="V54" s="306"/>
    </row>
    <row r="55" spans="1:22" x14ac:dyDescent="0.2">
      <c r="A55" s="31"/>
      <c r="B55" s="56" t="s">
        <v>3</v>
      </c>
      <c r="C55" s="56"/>
      <c r="D55" s="56"/>
      <c r="E55" s="56"/>
      <c r="F55" s="56"/>
      <c r="G55" s="56"/>
      <c r="H55" s="56"/>
      <c r="I55" s="56"/>
      <c r="J55" s="56"/>
      <c r="K55" s="56"/>
      <c r="L55" s="58"/>
      <c r="M55" s="58"/>
      <c r="N55" s="58"/>
      <c r="O55" s="64">
        <f>SUM(O52:O53)</f>
        <v>0</v>
      </c>
      <c r="P55" s="301"/>
      <c r="Q55" s="302"/>
      <c r="R55" s="302"/>
      <c r="S55" s="302"/>
      <c r="T55" s="302"/>
      <c r="U55" s="302"/>
      <c r="V55" s="222">
        <f>SUM(V52:V53)</f>
        <v>0</v>
      </c>
    </row>
    <row r="56" spans="1:22" x14ac:dyDescent="0.2">
      <c r="A56" s="31"/>
      <c r="B56" s="23"/>
      <c r="C56" s="23"/>
      <c r="D56" s="23"/>
      <c r="E56" s="23"/>
      <c r="F56" s="23"/>
      <c r="G56" s="23"/>
      <c r="H56" s="23"/>
      <c r="I56" s="23"/>
      <c r="J56" s="23"/>
      <c r="K56" s="23"/>
      <c r="L56" s="10"/>
      <c r="M56" s="10"/>
      <c r="N56" s="10"/>
      <c r="O56" s="11"/>
      <c r="P56" s="256"/>
      <c r="Q56" s="257"/>
      <c r="R56" s="257"/>
      <c r="S56" s="257"/>
      <c r="T56" s="257"/>
      <c r="U56" s="257"/>
      <c r="V56" s="307"/>
    </row>
    <row r="57" spans="1:22" x14ac:dyDescent="0.2">
      <c r="A57" s="31"/>
      <c r="B57" s="23" t="s">
        <v>97</v>
      </c>
      <c r="C57" s="23"/>
      <c r="D57" s="23"/>
      <c r="E57" s="23"/>
      <c r="F57" s="22"/>
      <c r="G57" s="23"/>
      <c r="H57" s="23"/>
      <c r="I57" s="23"/>
      <c r="J57" s="23"/>
      <c r="K57" s="23"/>
      <c r="L57" s="10"/>
      <c r="M57" s="10"/>
      <c r="N57" s="10"/>
      <c r="O57" s="11"/>
      <c r="P57" s="256"/>
      <c r="Q57" s="257"/>
      <c r="R57" s="257"/>
      <c r="S57" s="257"/>
      <c r="T57" s="257"/>
      <c r="U57" s="257"/>
      <c r="V57" s="307"/>
    </row>
    <row r="58" spans="1:22" x14ac:dyDescent="0.2">
      <c r="A58" s="31">
        <v>719549</v>
      </c>
      <c r="B58" s="23">
        <v>1</v>
      </c>
      <c r="C58" s="23" t="s">
        <v>26</v>
      </c>
      <c r="D58" s="23"/>
      <c r="E58" s="23"/>
      <c r="F58" s="22"/>
      <c r="G58" s="23"/>
      <c r="H58" s="23"/>
      <c r="I58" s="23"/>
      <c r="J58" s="23"/>
      <c r="K58" s="23"/>
      <c r="L58" s="10"/>
      <c r="M58" s="10"/>
      <c r="N58" s="10"/>
      <c r="O58" s="45">
        <v>0</v>
      </c>
      <c r="P58" s="253"/>
      <c r="Q58" s="254"/>
      <c r="R58" s="254"/>
      <c r="S58" s="254"/>
      <c r="T58" s="254"/>
      <c r="U58" s="254"/>
      <c r="V58" s="255">
        <v>0</v>
      </c>
    </row>
    <row r="59" spans="1:22" x14ac:dyDescent="0.2">
      <c r="A59" s="31">
        <v>731129</v>
      </c>
      <c r="B59" s="23">
        <v>2</v>
      </c>
      <c r="C59" s="23" t="s">
        <v>27</v>
      </c>
      <c r="D59" s="23"/>
      <c r="E59" s="23"/>
      <c r="F59" s="22"/>
      <c r="G59" s="23"/>
      <c r="H59" s="23"/>
      <c r="I59" s="23"/>
      <c r="J59" s="23"/>
      <c r="K59" s="23"/>
      <c r="L59" s="10"/>
      <c r="M59" s="10"/>
      <c r="N59" s="10"/>
      <c r="O59" s="45">
        <v>0</v>
      </c>
      <c r="P59" s="253"/>
      <c r="Q59" s="254"/>
      <c r="R59" s="254"/>
      <c r="S59" s="254"/>
      <c r="T59" s="254"/>
      <c r="U59" s="254"/>
      <c r="V59" s="255">
        <v>0</v>
      </c>
    </row>
    <row r="60" spans="1:22" x14ac:dyDescent="0.2">
      <c r="A60" s="31">
        <v>731159</v>
      </c>
      <c r="B60" s="23">
        <v>3</v>
      </c>
      <c r="C60" s="23" t="s">
        <v>28</v>
      </c>
      <c r="D60" s="23"/>
      <c r="E60" s="23"/>
      <c r="F60" s="22"/>
      <c r="G60" s="23"/>
      <c r="H60" s="23"/>
      <c r="I60" s="23"/>
      <c r="J60" s="23"/>
      <c r="K60" s="23"/>
      <c r="L60" s="10"/>
      <c r="M60" s="10"/>
      <c r="N60" s="10"/>
      <c r="O60" s="45">
        <v>0</v>
      </c>
      <c r="P60" s="253"/>
      <c r="Q60" s="254"/>
      <c r="R60" s="254"/>
      <c r="S60" s="254"/>
      <c r="T60" s="254"/>
      <c r="U60" s="254"/>
      <c r="V60" s="255">
        <v>0</v>
      </c>
    </row>
    <row r="61" spans="1:22" x14ac:dyDescent="0.2">
      <c r="A61" s="31">
        <v>729909</v>
      </c>
      <c r="B61" s="23">
        <v>4</v>
      </c>
      <c r="C61" s="23" t="s">
        <v>15</v>
      </c>
      <c r="D61" s="23"/>
      <c r="E61" s="23"/>
      <c r="F61" s="22"/>
      <c r="G61" s="23"/>
      <c r="H61" s="23"/>
      <c r="I61" s="23"/>
      <c r="J61" s="23"/>
      <c r="K61" s="23"/>
      <c r="L61" s="10"/>
      <c r="M61" s="10"/>
      <c r="N61" s="10"/>
      <c r="O61" s="45">
        <v>0</v>
      </c>
      <c r="P61" s="253"/>
      <c r="Q61" s="254"/>
      <c r="R61" s="254"/>
      <c r="S61" s="254"/>
      <c r="T61" s="254"/>
      <c r="U61" s="254"/>
      <c r="V61" s="255">
        <v>0</v>
      </c>
    </row>
    <row r="62" spans="1:22" x14ac:dyDescent="0.2">
      <c r="A62" s="31"/>
      <c r="B62" s="23"/>
      <c r="C62" s="23"/>
      <c r="D62" s="23"/>
      <c r="E62" s="23"/>
      <c r="F62" s="22"/>
      <c r="G62" s="23"/>
      <c r="H62" s="23"/>
      <c r="I62" s="23"/>
      <c r="J62" s="23"/>
      <c r="K62" s="23"/>
      <c r="L62" s="10"/>
      <c r="M62" s="10"/>
      <c r="N62" s="10"/>
      <c r="O62" s="11"/>
      <c r="P62" s="256"/>
      <c r="Q62" s="257"/>
      <c r="R62" s="257"/>
      <c r="S62" s="257"/>
      <c r="T62" s="257"/>
      <c r="U62" s="257"/>
      <c r="V62" s="307"/>
    </row>
    <row r="63" spans="1:22" x14ac:dyDescent="0.2">
      <c r="A63" s="31"/>
      <c r="B63" s="56" t="s">
        <v>105</v>
      </c>
      <c r="C63" s="56"/>
      <c r="D63" s="56"/>
      <c r="E63" s="56"/>
      <c r="F63" s="60"/>
      <c r="G63" s="56"/>
      <c r="H63" s="56"/>
      <c r="I63" s="56"/>
      <c r="J63" s="56"/>
      <c r="K63" s="56"/>
      <c r="L63" s="58"/>
      <c r="M63" s="58"/>
      <c r="N63" s="58"/>
      <c r="O63" s="64">
        <f>SUM(O58:O62)</f>
        <v>0</v>
      </c>
      <c r="P63" s="301"/>
      <c r="Q63" s="302"/>
      <c r="R63" s="302"/>
      <c r="S63" s="302"/>
      <c r="T63" s="302"/>
      <c r="U63" s="302"/>
      <c r="V63" s="222">
        <f>SUM(V58:V61)</f>
        <v>0</v>
      </c>
    </row>
    <row r="64" spans="1:22" x14ac:dyDescent="0.2">
      <c r="A64" s="31"/>
      <c r="B64" s="23"/>
      <c r="C64" s="23"/>
      <c r="D64" s="23"/>
      <c r="E64" s="23"/>
      <c r="F64" s="23"/>
      <c r="G64" s="23"/>
      <c r="H64" s="23"/>
      <c r="I64" s="23"/>
      <c r="J64" s="23"/>
      <c r="K64" s="23"/>
      <c r="L64" s="10"/>
      <c r="M64" s="10"/>
      <c r="N64" s="10"/>
      <c r="O64" s="11"/>
      <c r="P64" s="256"/>
      <c r="Q64" s="257"/>
      <c r="R64" s="257"/>
      <c r="S64" s="257"/>
      <c r="T64" s="257"/>
      <c r="U64" s="257"/>
      <c r="V64" s="307"/>
    </row>
    <row r="65" spans="1:22" x14ac:dyDescent="0.2">
      <c r="A65" s="31"/>
      <c r="B65" s="23" t="s">
        <v>16</v>
      </c>
      <c r="C65" s="23"/>
      <c r="D65" s="23"/>
      <c r="E65" s="23"/>
      <c r="F65" s="23"/>
      <c r="G65" s="23"/>
      <c r="H65" s="23"/>
      <c r="I65" s="23"/>
      <c r="J65" s="23"/>
      <c r="K65" s="23"/>
      <c r="L65" s="10"/>
      <c r="M65" s="10"/>
      <c r="N65" s="10"/>
      <c r="O65" s="11"/>
      <c r="P65" s="256"/>
      <c r="Q65" s="257"/>
      <c r="R65" s="257"/>
      <c r="S65" s="257"/>
      <c r="T65" s="257"/>
      <c r="U65" s="257"/>
      <c r="V65" s="307"/>
    </row>
    <row r="66" spans="1:22" x14ac:dyDescent="0.2">
      <c r="A66" s="31"/>
      <c r="B66" s="23">
        <v>1</v>
      </c>
      <c r="C66" s="67" t="s">
        <v>17</v>
      </c>
      <c r="D66" s="23"/>
      <c r="E66" s="23"/>
      <c r="F66" s="23"/>
      <c r="G66" s="23"/>
      <c r="H66" s="23"/>
      <c r="I66" s="23"/>
      <c r="J66" s="23"/>
      <c r="K66" s="23"/>
      <c r="L66" s="10"/>
      <c r="M66" s="10"/>
      <c r="N66" s="10"/>
      <c r="O66" s="71"/>
      <c r="P66" s="259"/>
      <c r="Q66" s="260"/>
      <c r="R66" s="260"/>
      <c r="S66" s="260"/>
      <c r="T66" s="260"/>
      <c r="U66" s="260"/>
      <c r="V66" s="261"/>
    </row>
    <row r="67" spans="1:22"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x14ac:dyDescent="0.2">
      <c r="A71" s="31">
        <v>734000</v>
      </c>
      <c r="B71" s="23">
        <v>2</v>
      </c>
      <c r="C71" s="23" t="s">
        <v>18</v>
      </c>
      <c r="D71" s="23"/>
      <c r="E71" s="23"/>
      <c r="F71" s="23"/>
      <c r="G71" s="23"/>
      <c r="H71" s="23"/>
      <c r="I71" s="23"/>
      <c r="J71" s="23"/>
      <c r="K71" s="23"/>
      <c r="L71" s="10"/>
      <c r="M71" s="10"/>
      <c r="N71" s="10"/>
      <c r="O71" s="45">
        <v>0</v>
      </c>
      <c r="P71" s="253"/>
      <c r="Q71" s="254"/>
      <c r="R71" s="254"/>
      <c r="S71" s="254"/>
      <c r="T71" s="254"/>
      <c r="U71" s="254"/>
      <c r="V71" s="255">
        <v>0</v>
      </c>
    </row>
    <row r="72" spans="1:22" x14ac:dyDescent="0.2">
      <c r="A72" s="31">
        <v>732000</v>
      </c>
      <c r="B72" s="23">
        <v>3</v>
      </c>
      <c r="C72" s="23" t="s">
        <v>29</v>
      </c>
      <c r="D72" s="23"/>
      <c r="E72" s="23"/>
      <c r="F72" s="23"/>
      <c r="G72" s="23"/>
      <c r="H72" s="23"/>
      <c r="I72" s="23"/>
      <c r="J72" s="23"/>
      <c r="K72" s="23"/>
      <c r="L72" s="10"/>
      <c r="M72" s="10"/>
      <c r="N72" s="10"/>
      <c r="O72" s="45">
        <v>0</v>
      </c>
      <c r="P72" s="253"/>
      <c r="Q72" s="254"/>
      <c r="R72" s="254"/>
      <c r="S72" s="254"/>
      <c r="T72" s="254"/>
      <c r="U72" s="254"/>
      <c r="V72" s="255">
        <v>0</v>
      </c>
    </row>
    <row r="73" spans="1:22" x14ac:dyDescent="0.2">
      <c r="A73" s="31">
        <v>719535</v>
      </c>
      <c r="B73" s="23">
        <v>4</v>
      </c>
      <c r="C73" s="23" t="s">
        <v>124</v>
      </c>
      <c r="D73" s="23"/>
      <c r="E73" s="23"/>
      <c r="F73" s="23"/>
      <c r="G73" s="23"/>
      <c r="H73" s="23"/>
      <c r="I73" s="23"/>
      <c r="J73" s="23"/>
      <c r="K73" s="23"/>
      <c r="L73" s="10"/>
      <c r="M73" s="10"/>
      <c r="N73" s="10"/>
      <c r="O73" s="45">
        <v>0</v>
      </c>
      <c r="P73" s="253"/>
      <c r="Q73" s="254"/>
      <c r="R73" s="254"/>
      <c r="S73" s="254"/>
      <c r="T73" s="254"/>
      <c r="U73" s="254"/>
      <c r="V73" s="255">
        <v>0</v>
      </c>
    </row>
    <row r="74" spans="1:22" x14ac:dyDescent="0.2">
      <c r="A74" s="31">
        <v>719540</v>
      </c>
      <c r="B74" s="23">
        <v>5</v>
      </c>
      <c r="C74" s="23" t="s">
        <v>153</v>
      </c>
      <c r="D74" s="23"/>
      <c r="E74" s="23"/>
      <c r="F74" s="23"/>
      <c r="G74" s="23"/>
      <c r="H74" s="23"/>
      <c r="I74" s="23"/>
      <c r="J74" s="23"/>
      <c r="K74" s="23"/>
      <c r="L74" s="10"/>
      <c r="M74" s="10"/>
      <c r="N74" s="10"/>
      <c r="O74" s="45">
        <v>0</v>
      </c>
      <c r="P74" s="253"/>
      <c r="Q74" s="254"/>
      <c r="R74" s="254"/>
      <c r="S74" s="254"/>
      <c r="T74" s="254"/>
      <c r="U74" s="254"/>
      <c r="V74" s="255">
        <v>0</v>
      </c>
    </row>
    <row r="75" spans="1:22" x14ac:dyDescent="0.2">
      <c r="A75" s="31">
        <v>719545</v>
      </c>
      <c r="B75" s="23">
        <v>6</v>
      </c>
      <c r="C75" s="23" t="s">
        <v>154</v>
      </c>
      <c r="D75" s="23"/>
      <c r="E75" s="23"/>
      <c r="F75" s="23"/>
      <c r="G75" s="23"/>
      <c r="H75" s="23"/>
      <c r="I75" s="23"/>
      <c r="J75" s="23"/>
      <c r="K75" s="23"/>
      <c r="L75" s="10"/>
      <c r="M75" s="10"/>
      <c r="N75" s="10"/>
      <c r="O75" s="45">
        <v>0</v>
      </c>
      <c r="P75" s="253"/>
      <c r="Q75" s="254"/>
      <c r="R75" s="254"/>
      <c r="S75" s="254"/>
      <c r="T75" s="254"/>
      <c r="U75" s="254"/>
      <c r="V75" s="255">
        <v>0</v>
      </c>
    </row>
    <row r="76" spans="1:22" x14ac:dyDescent="0.2">
      <c r="A76" s="31">
        <v>765900</v>
      </c>
      <c r="B76" s="23">
        <v>7</v>
      </c>
      <c r="C76" s="23" t="s">
        <v>51</v>
      </c>
      <c r="D76" s="23"/>
      <c r="E76" s="23"/>
      <c r="F76" s="23"/>
      <c r="G76" s="23"/>
      <c r="H76" s="23"/>
      <c r="I76" s="23"/>
      <c r="J76" s="23"/>
      <c r="K76" s="23"/>
      <c r="L76" s="10"/>
      <c r="M76" s="10"/>
      <c r="N76" s="10"/>
      <c r="O76" s="45">
        <v>0</v>
      </c>
      <c r="P76" s="253"/>
      <c r="Q76" s="254"/>
      <c r="R76" s="254"/>
      <c r="S76" s="254"/>
      <c r="T76" s="254"/>
      <c r="U76" s="254"/>
      <c r="V76" s="255">
        <v>0</v>
      </c>
    </row>
    <row r="77" spans="1:22" x14ac:dyDescent="0.2">
      <c r="A77" s="31" t="s">
        <v>213</v>
      </c>
      <c r="B77" s="23">
        <v>8</v>
      </c>
      <c r="C77" s="23" t="s">
        <v>123</v>
      </c>
      <c r="D77" s="23"/>
      <c r="E77" s="23"/>
      <c r="F77" s="23"/>
      <c r="G77" s="23"/>
      <c r="H77" s="23"/>
      <c r="I77" s="23"/>
      <c r="J77" s="23"/>
      <c r="K77" s="23"/>
      <c r="L77" s="10"/>
      <c r="M77" s="10"/>
      <c r="N77" s="10"/>
      <c r="O77" s="45">
        <v>0</v>
      </c>
      <c r="P77" s="253"/>
      <c r="Q77" s="254"/>
      <c r="R77" s="254"/>
      <c r="S77" s="254"/>
      <c r="T77" s="254"/>
      <c r="U77" s="254"/>
      <c r="V77" s="255">
        <v>0</v>
      </c>
    </row>
    <row r="78" spans="1:22" x14ac:dyDescent="0.2">
      <c r="A78" s="31"/>
      <c r="B78" s="23"/>
      <c r="C78" s="23"/>
      <c r="D78" s="23"/>
      <c r="E78" s="23"/>
      <c r="F78" s="23"/>
      <c r="G78" s="23"/>
      <c r="H78" s="23"/>
      <c r="I78" s="23"/>
      <c r="J78" s="23"/>
      <c r="K78" s="23"/>
      <c r="L78" s="10"/>
      <c r="M78" s="10"/>
      <c r="N78" s="10"/>
      <c r="O78" s="11"/>
      <c r="P78" s="256"/>
      <c r="Q78" s="257"/>
      <c r="R78" s="257"/>
      <c r="S78" s="257"/>
      <c r="T78" s="257"/>
      <c r="U78" s="257"/>
      <c r="V78" s="307"/>
    </row>
    <row r="79" spans="1:22" x14ac:dyDescent="0.2">
      <c r="A79" s="31"/>
      <c r="B79" s="56" t="s">
        <v>11</v>
      </c>
      <c r="C79" s="56"/>
      <c r="D79" s="56"/>
      <c r="E79" s="56"/>
      <c r="F79" s="56"/>
      <c r="G79" s="56"/>
      <c r="H79" s="56"/>
      <c r="I79" s="56"/>
      <c r="J79" s="56"/>
      <c r="K79" s="56"/>
      <c r="L79" s="58"/>
      <c r="M79" s="58"/>
      <c r="N79" s="58"/>
      <c r="O79" s="59">
        <f>SUM(O70:O77)</f>
        <v>0</v>
      </c>
      <c r="P79" s="226"/>
      <c r="Q79" s="220"/>
      <c r="R79" s="220"/>
      <c r="S79" s="220"/>
      <c r="T79" s="220"/>
      <c r="U79" s="220"/>
      <c r="V79" s="222">
        <f>SUM(V70:V77)</f>
        <v>0</v>
      </c>
    </row>
    <row r="80" spans="1:22" x14ac:dyDescent="0.2">
      <c r="A80" s="31"/>
      <c r="B80" s="23"/>
      <c r="C80" s="23"/>
      <c r="D80" s="23"/>
      <c r="E80" s="23"/>
      <c r="F80" s="23"/>
      <c r="G80" s="23"/>
      <c r="H80" s="23"/>
      <c r="I80" s="23"/>
      <c r="J80" s="23"/>
      <c r="K80" s="23"/>
      <c r="L80" s="10"/>
      <c r="M80" s="10"/>
      <c r="N80" s="10"/>
      <c r="O80" s="11"/>
      <c r="P80" s="256"/>
      <c r="Q80" s="257"/>
      <c r="R80" s="257"/>
      <c r="S80" s="257"/>
      <c r="T80" s="257"/>
      <c r="U80" s="257"/>
      <c r="V80" s="307"/>
    </row>
    <row r="81" spans="1:22" x14ac:dyDescent="0.2">
      <c r="A81" s="31"/>
      <c r="B81" s="56" t="s">
        <v>12</v>
      </c>
      <c r="C81" s="56"/>
      <c r="D81" s="56"/>
      <c r="E81" s="56"/>
      <c r="F81" s="56"/>
      <c r="G81" s="56"/>
      <c r="H81" s="56"/>
      <c r="I81" s="56"/>
      <c r="J81" s="56"/>
      <c r="K81" s="56"/>
      <c r="L81" s="58"/>
      <c r="M81" s="58"/>
      <c r="N81" s="58"/>
      <c r="O81" s="64">
        <f>SUM(O40+O49+O55+O63+O79)</f>
        <v>0</v>
      </c>
      <c r="P81" s="301"/>
      <c r="Q81" s="302"/>
      <c r="R81" s="302"/>
      <c r="S81" s="302"/>
      <c r="T81" s="302"/>
      <c r="U81" s="302"/>
      <c r="V81" s="222">
        <f>SUM(V40+V49+V55+V63+V79)</f>
        <v>0</v>
      </c>
    </row>
    <row r="82" spans="1:22" x14ac:dyDescent="0.2">
      <c r="A82" s="31"/>
      <c r="B82" s="26"/>
      <c r="C82" s="26"/>
      <c r="D82" s="26"/>
      <c r="E82" s="26"/>
      <c r="F82" s="26"/>
      <c r="G82" s="26"/>
      <c r="H82" s="26"/>
      <c r="I82" s="26"/>
      <c r="O82" s="16"/>
      <c r="P82" s="308"/>
      <c r="Q82" s="309"/>
      <c r="R82" s="309"/>
      <c r="S82" s="309"/>
      <c r="T82" s="309"/>
      <c r="U82" s="309"/>
      <c r="V82" s="307"/>
    </row>
    <row r="83" spans="1:22" s="2" customFormat="1"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s="2" customFormat="1" x14ac:dyDescent="0.2">
      <c r="A84" s="9"/>
      <c r="B84" s="23"/>
      <c r="C84" s="23"/>
      <c r="D84" s="23"/>
      <c r="E84" s="23"/>
      <c r="F84" s="23"/>
      <c r="G84" s="23"/>
      <c r="L84" s="10"/>
      <c r="M84" s="10"/>
      <c r="N84" s="10"/>
      <c r="O84" s="33"/>
      <c r="P84" s="235"/>
      <c r="Q84" s="236"/>
      <c r="R84" s="236"/>
      <c r="S84" s="236"/>
      <c r="T84" s="236"/>
      <c r="U84" s="236"/>
      <c r="V84" s="237"/>
    </row>
    <row r="85" spans="1:22" s="2" customFormat="1" ht="15.75" thickBot="1" x14ac:dyDescent="0.25">
      <c r="A85" s="9"/>
      <c r="B85" s="56" t="s">
        <v>4</v>
      </c>
      <c r="C85" s="56"/>
      <c r="D85" s="56"/>
      <c r="E85" s="56"/>
      <c r="F85" s="56"/>
      <c r="G85" s="56"/>
      <c r="H85" s="57"/>
      <c r="I85" s="57"/>
      <c r="J85" s="57"/>
      <c r="K85" s="57"/>
      <c r="L85" s="58"/>
      <c r="M85" s="58"/>
      <c r="N85" s="58"/>
      <c r="O85" s="59">
        <f>SUM(O81+O83)</f>
        <v>0</v>
      </c>
      <c r="P85" s="268"/>
      <c r="Q85" s="269"/>
      <c r="R85" s="269"/>
      <c r="S85" s="269"/>
      <c r="T85" s="269"/>
      <c r="U85" s="269"/>
      <c r="V85" s="270">
        <f>SUM(V81+V83)</f>
        <v>0</v>
      </c>
    </row>
    <row r="86" spans="1:22" s="2" customFormat="1" ht="15.75" thickBot="1" x14ac:dyDescent="0.25">
      <c r="A86" s="9"/>
    </row>
    <row r="87" spans="1:22" s="2" customFormat="1" ht="15.75" thickBot="1" x14ac:dyDescent="0.25">
      <c r="A87" s="1"/>
      <c r="B87" s="343" t="s">
        <v>48</v>
      </c>
      <c r="C87" s="344"/>
      <c r="D87" s="344"/>
      <c r="E87" s="344"/>
      <c r="F87" s="344"/>
      <c r="G87" s="344"/>
      <c r="H87" s="344"/>
      <c r="I87" s="344"/>
      <c r="J87" s="344"/>
      <c r="K87" s="344"/>
      <c r="L87" s="344"/>
      <c r="M87" s="344"/>
      <c r="N87" s="345"/>
      <c r="O87" s="360">
        <f>O85+V85</f>
        <v>0</v>
      </c>
      <c r="P87" s="361"/>
      <c r="Q87" s="361"/>
      <c r="R87" s="361"/>
      <c r="S87" s="361"/>
      <c r="T87" s="361"/>
      <c r="U87" s="361"/>
      <c r="V87" s="362"/>
    </row>
    <row r="88" spans="1:22" s="2" customFormat="1" x14ac:dyDescent="0.2">
      <c r="A88" s="31"/>
    </row>
    <row r="89" spans="1:22" ht="12" customHeight="1" x14ac:dyDescent="0.2">
      <c r="A89" s="14"/>
      <c r="B89" s="2"/>
      <c r="C89" s="2"/>
      <c r="D89" s="2"/>
      <c r="E89" s="2"/>
      <c r="F89" s="10"/>
      <c r="G89" s="2"/>
      <c r="H89" s="2"/>
      <c r="I89" s="2"/>
      <c r="J89" s="2"/>
      <c r="K89" s="2"/>
      <c r="L89" s="10"/>
      <c r="M89" s="10"/>
      <c r="N89" s="10"/>
      <c r="O89" s="10"/>
      <c r="P89" s="10"/>
      <c r="Q89" s="10"/>
      <c r="R89" s="10"/>
      <c r="S89" s="10"/>
      <c r="T89" s="10"/>
      <c r="U89" s="10"/>
    </row>
    <row r="90" spans="1:22" x14ac:dyDescent="0.2">
      <c r="A90" s="14"/>
      <c r="B90" s="357" t="s">
        <v>50</v>
      </c>
      <c r="C90" s="357"/>
      <c r="D90" s="357"/>
      <c r="E90" s="357"/>
      <c r="F90" s="357"/>
      <c r="G90" s="357"/>
      <c r="H90" s="357"/>
      <c r="I90" s="357"/>
      <c r="J90" s="357"/>
      <c r="K90" s="357"/>
      <c r="L90" s="357"/>
      <c r="M90" s="357"/>
      <c r="N90" s="357"/>
      <c r="O90" s="357"/>
      <c r="P90" s="357"/>
      <c r="Q90" s="357"/>
      <c r="R90" s="357"/>
      <c r="S90" s="357"/>
      <c r="T90" s="357"/>
      <c r="U90" s="357"/>
      <c r="V90" s="357"/>
    </row>
    <row r="91" spans="1:22" x14ac:dyDescent="0.2">
      <c r="A91" s="14"/>
      <c r="B91" s="357"/>
      <c r="C91" s="357"/>
      <c r="D91" s="357"/>
      <c r="E91" s="357"/>
      <c r="F91" s="357"/>
      <c r="G91" s="357"/>
      <c r="H91" s="357"/>
      <c r="I91" s="357"/>
      <c r="J91" s="357"/>
      <c r="K91" s="357"/>
      <c r="L91" s="357"/>
      <c r="M91" s="357"/>
      <c r="N91" s="357"/>
      <c r="O91" s="357"/>
      <c r="P91" s="357"/>
      <c r="Q91" s="357"/>
      <c r="R91" s="357"/>
      <c r="S91" s="357"/>
      <c r="T91" s="357"/>
      <c r="U91" s="357"/>
      <c r="V91" s="357"/>
    </row>
    <row r="92" spans="1:22" x14ac:dyDescent="0.2">
      <c r="A92" s="14"/>
      <c r="B92" s="357"/>
      <c r="C92" s="357"/>
      <c r="D92" s="357"/>
      <c r="E92" s="357"/>
      <c r="F92" s="357"/>
      <c r="G92" s="357"/>
      <c r="H92" s="357"/>
      <c r="I92" s="357"/>
      <c r="J92" s="357"/>
      <c r="K92" s="357"/>
      <c r="L92" s="357"/>
      <c r="M92" s="357"/>
      <c r="N92" s="357"/>
      <c r="O92" s="357"/>
      <c r="P92" s="357"/>
      <c r="Q92" s="357"/>
      <c r="R92" s="357"/>
      <c r="S92" s="357"/>
      <c r="T92" s="357"/>
      <c r="U92" s="357"/>
      <c r="V92" s="357"/>
    </row>
    <row r="93" spans="1:22" ht="12.75" customHeight="1" x14ac:dyDescent="0.2">
      <c r="A93" s="14"/>
      <c r="B93" s="357"/>
      <c r="C93" s="357"/>
      <c r="D93" s="357"/>
      <c r="E93" s="357"/>
      <c r="F93" s="357"/>
      <c r="G93" s="357"/>
      <c r="H93" s="357"/>
      <c r="I93" s="357"/>
      <c r="J93" s="357"/>
      <c r="K93" s="357"/>
      <c r="L93" s="357"/>
      <c r="M93" s="357"/>
      <c r="N93" s="357"/>
      <c r="O93" s="357"/>
      <c r="P93" s="357"/>
      <c r="Q93" s="357"/>
      <c r="R93" s="357"/>
      <c r="S93" s="357"/>
      <c r="T93" s="357"/>
      <c r="U93" s="357"/>
      <c r="V93" s="357"/>
    </row>
    <row r="94" spans="1:22" ht="12.75" customHeight="1" x14ac:dyDescent="0.2">
      <c r="A94" s="14"/>
      <c r="B94" s="357"/>
      <c r="C94" s="357"/>
      <c r="D94" s="357"/>
      <c r="E94" s="357"/>
      <c r="F94" s="357"/>
      <c r="G94" s="357"/>
      <c r="H94" s="357"/>
      <c r="I94" s="357"/>
      <c r="J94" s="357"/>
      <c r="K94" s="357"/>
      <c r="L94" s="357"/>
      <c r="M94" s="357"/>
      <c r="N94" s="357"/>
      <c r="O94" s="357"/>
      <c r="P94" s="357"/>
      <c r="Q94" s="357"/>
      <c r="R94" s="357"/>
      <c r="S94" s="357"/>
      <c r="T94" s="357"/>
      <c r="U94" s="357"/>
      <c r="V94" s="357"/>
    </row>
    <row r="95" spans="1:22" x14ac:dyDescent="0.2">
      <c r="A95" s="14"/>
      <c r="B95" s="357"/>
      <c r="C95" s="357"/>
      <c r="D95" s="357"/>
      <c r="E95" s="357"/>
      <c r="F95" s="357"/>
      <c r="G95" s="357"/>
      <c r="H95" s="357"/>
      <c r="I95" s="357"/>
      <c r="J95" s="357"/>
      <c r="K95" s="357"/>
      <c r="L95" s="357"/>
      <c r="M95" s="357"/>
      <c r="N95" s="357"/>
      <c r="O95" s="357"/>
      <c r="P95" s="357"/>
      <c r="Q95" s="357"/>
      <c r="R95" s="357"/>
      <c r="S95" s="357"/>
      <c r="T95" s="357"/>
      <c r="U95" s="357"/>
      <c r="V95" s="357"/>
    </row>
    <row r="96" spans="1:22" x14ac:dyDescent="0.2">
      <c r="A96" s="14"/>
      <c r="B96" s="357"/>
      <c r="C96" s="357"/>
      <c r="D96" s="357"/>
      <c r="E96" s="357"/>
      <c r="F96" s="357"/>
      <c r="G96" s="357"/>
      <c r="H96" s="357"/>
      <c r="I96" s="357"/>
      <c r="J96" s="357"/>
      <c r="K96" s="357"/>
      <c r="L96" s="357"/>
      <c r="M96" s="357"/>
      <c r="N96" s="357"/>
      <c r="O96" s="357"/>
      <c r="P96" s="357"/>
      <c r="Q96" s="357"/>
      <c r="R96" s="357"/>
      <c r="S96" s="357"/>
      <c r="T96" s="357"/>
      <c r="U96" s="357"/>
      <c r="V96" s="357"/>
    </row>
    <row r="97" spans="1:22" x14ac:dyDescent="0.2">
      <c r="A97" s="14"/>
      <c r="B97" s="357"/>
      <c r="C97" s="357"/>
      <c r="D97" s="357"/>
      <c r="E97" s="357"/>
      <c r="F97" s="357"/>
      <c r="G97" s="357"/>
      <c r="H97" s="357"/>
      <c r="I97" s="357"/>
      <c r="J97" s="357"/>
      <c r="K97" s="357"/>
      <c r="L97" s="357"/>
      <c r="M97" s="357"/>
      <c r="N97" s="357"/>
      <c r="O97" s="357"/>
      <c r="P97" s="357"/>
      <c r="Q97" s="357"/>
      <c r="R97" s="357"/>
      <c r="S97" s="357"/>
      <c r="T97" s="357"/>
      <c r="U97" s="357"/>
      <c r="V97" s="357"/>
    </row>
    <row r="98" spans="1:22" x14ac:dyDescent="0.2">
      <c r="A98" s="14"/>
      <c r="B98" s="2"/>
      <c r="C98" s="2"/>
      <c r="D98" s="2"/>
      <c r="E98" s="2"/>
      <c r="F98" s="2"/>
      <c r="G98" s="2"/>
      <c r="H98" s="2"/>
      <c r="I98" s="2"/>
      <c r="J98" s="2"/>
      <c r="K98" s="2"/>
      <c r="L98" s="10"/>
      <c r="M98" s="10"/>
      <c r="N98" s="10"/>
      <c r="O98" s="2"/>
      <c r="P98" s="2"/>
      <c r="Q98" s="2"/>
      <c r="R98" s="2"/>
      <c r="S98" s="2"/>
      <c r="T98" s="2"/>
      <c r="U98" s="2"/>
    </row>
    <row r="99" spans="1:22" x14ac:dyDescent="0.2">
      <c r="A99" s="14"/>
      <c r="B99" s="2"/>
      <c r="C99" s="2"/>
      <c r="D99" s="2"/>
      <c r="E99" s="2"/>
      <c r="F99" s="2"/>
      <c r="G99" s="2"/>
      <c r="H99" s="2"/>
      <c r="I99" s="2"/>
      <c r="J99" s="2"/>
      <c r="K99" s="2"/>
      <c r="L99" s="10"/>
      <c r="M99" s="10"/>
      <c r="N99" s="10"/>
      <c r="O99" s="10"/>
      <c r="P99" s="10"/>
      <c r="Q99" s="10"/>
      <c r="R99" s="10"/>
      <c r="S99" s="10"/>
      <c r="T99" s="10"/>
      <c r="U99" s="10"/>
    </row>
    <row r="100" spans="1:22" x14ac:dyDescent="0.2">
      <c r="A100" s="14"/>
      <c r="B100" s="2"/>
      <c r="C100" s="2"/>
      <c r="D100" s="2"/>
      <c r="E100" s="2"/>
      <c r="F100" s="2"/>
      <c r="G100" s="2"/>
      <c r="H100" s="2"/>
      <c r="I100" s="2"/>
      <c r="J100" s="2"/>
      <c r="K100" s="2"/>
      <c r="L100" s="10"/>
      <c r="M100" s="10"/>
      <c r="N100" s="10"/>
      <c r="O100" s="10"/>
      <c r="P100" s="10"/>
      <c r="Q100" s="10"/>
      <c r="R100" s="10"/>
      <c r="S100" s="10"/>
      <c r="T100" s="10"/>
      <c r="U100" s="10"/>
    </row>
    <row r="101" spans="1:22" x14ac:dyDescent="0.2">
      <c r="A101" s="14"/>
      <c r="B101" s="2"/>
      <c r="C101" s="2"/>
      <c r="D101" s="2"/>
      <c r="E101" s="2"/>
      <c r="F101" s="2"/>
      <c r="G101" s="2"/>
      <c r="H101" s="2"/>
      <c r="I101" s="2"/>
      <c r="J101" s="2"/>
      <c r="K101" s="2"/>
      <c r="L101" s="10"/>
      <c r="M101" s="10"/>
      <c r="N101" s="10"/>
      <c r="O101" s="10"/>
      <c r="P101" s="10"/>
      <c r="Q101" s="10"/>
      <c r="R101" s="10"/>
      <c r="S101" s="10"/>
      <c r="T101" s="10"/>
      <c r="U101" s="10"/>
      <c r="V101" s="10"/>
    </row>
    <row r="102" spans="1:22" x14ac:dyDescent="0.2">
      <c r="A102" s="14"/>
      <c r="B102" s="2"/>
      <c r="C102" s="2"/>
      <c r="D102" s="2"/>
      <c r="E102" s="2"/>
      <c r="F102" s="2"/>
      <c r="G102" s="2"/>
      <c r="H102" s="2"/>
      <c r="I102" s="2"/>
      <c r="J102" s="2"/>
      <c r="K102" s="2"/>
      <c r="L102" s="10"/>
      <c r="M102" s="10"/>
      <c r="N102" s="10"/>
      <c r="O102" s="10"/>
      <c r="P102" s="10"/>
      <c r="Q102" s="10"/>
      <c r="R102" s="10"/>
      <c r="S102" s="10"/>
      <c r="T102" s="10"/>
      <c r="U102" s="10"/>
      <c r="V102" s="10"/>
    </row>
    <row r="103" spans="1:22" x14ac:dyDescent="0.2">
      <c r="A103" s="14"/>
      <c r="B103" s="2"/>
      <c r="C103" s="2"/>
      <c r="D103" s="2"/>
      <c r="E103" s="2"/>
      <c r="F103" s="2"/>
      <c r="G103" s="2"/>
      <c r="H103" s="2"/>
      <c r="I103" s="2"/>
      <c r="J103" s="2"/>
      <c r="K103" s="2"/>
      <c r="L103" s="10"/>
      <c r="M103" s="10"/>
      <c r="N103" s="10"/>
      <c r="O103" s="10"/>
      <c r="P103" s="10"/>
      <c r="Q103" s="10"/>
      <c r="R103" s="10"/>
      <c r="S103" s="10"/>
      <c r="T103" s="10"/>
      <c r="U103" s="10"/>
      <c r="V103" s="10"/>
    </row>
    <row r="104" spans="1:22" x14ac:dyDescent="0.2">
      <c r="A104" s="14"/>
      <c r="B104" s="2"/>
      <c r="C104" s="2"/>
      <c r="D104" s="2"/>
      <c r="E104" s="2"/>
      <c r="F104" s="2"/>
      <c r="G104" s="2"/>
      <c r="H104" s="2"/>
      <c r="I104" s="2"/>
      <c r="J104" s="2"/>
      <c r="K104" s="2"/>
      <c r="L104" s="10"/>
      <c r="M104" s="10"/>
      <c r="N104" s="10"/>
      <c r="O104" s="10"/>
      <c r="P104" s="10"/>
      <c r="Q104" s="10"/>
      <c r="R104" s="10"/>
      <c r="S104" s="10"/>
      <c r="T104" s="10"/>
      <c r="U104" s="10"/>
      <c r="V104" s="10"/>
    </row>
    <row r="105" spans="1:22" x14ac:dyDescent="0.2">
      <c r="A105" s="14"/>
      <c r="B105" s="2"/>
      <c r="C105" s="2"/>
      <c r="D105" s="2"/>
      <c r="E105" s="2"/>
      <c r="F105" s="2"/>
      <c r="G105" s="2"/>
      <c r="H105" s="2"/>
      <c r="I105" s="2"/>
      <c r="J105" s="2"/>
      <c r="K105" s="2"/>
      <c r="L105" s="10"/>
      <c r="M105" s="10"/>
      <c r="N105" s="10"/>
      <c r="O105" s="10"/>
      <c r="P105" s="10"/>
      <c r="Q105" s="10"/>
      <c r="R105" s="10"/>
      <c r="S105" s="10"/>
      <c r="T105" s="10"/>
      <c r="U105" s="10"/>
      <c r="V105" s="10"/>
    </row>
    <row r="106" spans="1:22" x14ac:dyDescent="0.2">
      <c r="A106" s="14"/>
      <c r="B106" s="2"/>
      <c r="C106" s="2"/>
      <c r="D106" s="2"/>
      <c r="E106" s="2"/>
      <c r="F106" s="2"/>
      <c r="G106" s="2"/>
      <c r="H106" s="2"/>
      <c r="I106" s="2"/>
      <c r="J106" s="2"/>
      <c r="K106" s="2"/>
      <c r="L106" s="10"/>
      <c r="M106" s="10"/>
      <c r="N106" s="10"/>
      <c r="O106" s="10"/>
      <c r="P106" s="10"/>
      <c r="Q106" s="10"/>
      <c r="R106" s="10"/>
      <c r="S106" s="10"/>
      <c r="T106" s="10"/>
      <c r="U106" s="10"/>
      <c r="V106" s="10"/>
    </row>
    <row r="107" spans="1:22" x14ac:dyDescent="0.2">
      <c r="A107" s="14"/>
      <c r="B107" s="2"/>
      <c r="C107" s="2"/>
      <c r="D107" s="2"/>
      <c r="E107" s="2"/>
      <c r="F107" s="2"/>
      <c r="G107" s="2"/>
      <c r="H107" s="2"/>
      <c r="I107" s="2"/>
      <c r="J107" s="2"/>
      <c r="K107" s="2"/>
      <c r="L107" s="10"/>
      <c r="M107" s="10"/>
      <c r="N107" s="10"/>
      <c r="O107" s="2"/>
      <c r="P107" s="2"/>
      <c r="Q107" s="2"/>
      <c r="R107" s="2"/>
      <c r="S107" s="2"/>
      <c r="T107" s="2"/>
      <c r="U107" s="2"/>
      <c r="V107" s="10"/>
    </row>
    <row r="108" spans="1:22" x14ac:dyDescent="0.2">
      <c r="A108" s="14"/>
      <c r="B108" s="2"/>
      <c r="C108" s="2"/>
      <c r="D108" s="2"/>
      <c r="E108" s="2"/>
      <c r="F108" s="2"/>
      <c r="G108" s="2"/>
      <c r="H108" s="2"/>
      <c r="I108" s="2"/>
      <c r="J108" s="2"/>
      <c r="K108" s="2"/>
      <c r="L108" s="10"/>
      <c r="M108" s="10"/>
      <c r="N108" s="10"/>
      <c r="O108" s="10"/>
      <c r="P108" s="10"/>
      <c r="Q108" s="10"/>
      <c r="R108" s="10"/>
      <c r="S108" s="10"/>
      <c r="T108" s="10"/>
      <c r="U108" s="10"/>
      <c r="V108" s="10"/>
    </row>
    <row r="109" spans="1:22" x14ac:dyDescent="0.2">
      <c r="A109" s="14"/>
      <c r="B109" s="2"/>
      <c r="C109" s="2"/>
      <c r="D109" s="2"/>
      <c r="E109" s="2"/>
      <c r="F109" s="2"/>
      <c r="G109" s="2"/>
      <c r="H109" s="2"/>
      <c r="I109" s="2"/>
      <c r="J109" s="2"/>
      <c r="K109" s="2"/>
      <c r="L109" s="10"/>
      <c r="M109" s="10"/>
      <c r="N109" s="10"/>
      <c r="O109" s="2"/>
      <c r="P109" s="2"/>
      <c r="Q109" s="2"/>
      <c r="R109" s="2"/>
      <c r="S109" s="2"/>
      <c r="T109" s="2"/>
      <c r="U109" s="2"/>
    </row>
    <row r="110" spans="1:22" x14ac:dyDescent="0.2">
      <c r="A110" s="14"/>
      <c r="B110" s="2"/>
      <c r="C110" s="2"/>
      <c r="D110" s="2"/>
      <c r="E110" s="2"/>
      <c r="F110" s="2"/>
      <c r="G110" s="2"/>
      <c r="H110" s="2"/>
      <c r="I110" s="2"/>
      <c r="J110" s="10"/>
      <c r="K110" s="10"/>
      <c r="L110" s="10"/>
      <c r="M110" s="10"/>
      <c r="N110" s="10"/>
      <c r="O110" s="10"/>
      <c r="P110" s="10"/>
      <c r="Q110" s="10"/>
      <c r="R110" s="10"/>
      <c r="S110" s="10"/>
      <c r="T110" s="10"/>
      <c r="U110" s="10"/>
      <c r="V110" s="10"/>
    </row>
    <row r="111" spans="1:22" x14ac:dyDescent="0.2">
      <c r="A111" s="1"/>
      <c r="B111" s="2"/>
      <c r="C111" s="2"/>
      <c r="D111" s="2"/>
      <c r="E111" s="2"/>
      <c r="F111" s="2"/>
      <c r="G111" s="2"/>
      <c r="H111" s="2"/>
      <c r="I111" s="2"/>
      <c r="J111" s="2"/>
      <c r="K111" s="2"/>
      <c r="L111" s="10"/>
      <c r="M111" s="10"/>
      <c r="N111" s="10"/>
      <c r="O111" s="2"/>
      <c r="P111" s="2"/>
      <c r="Q111" s="2"/>
      <c r="R111" s="2"/>
      <c r="S111" s="2"/>
      <c r="T111" s="2"/>
      <c r="U111" s="2"/>
    </row>
    <row r="112" spans="1:22" x14ac:dyDescent="0.2">
      <c r="A112" s="1"/>
      <c r="B112" s="2"/>
      <c r="C112" s="2"/>
      <c r="D112" s="2"/>
      <c r="E112" s="2"/>
      <c r="F112" s="2"/>
      <c r="G112" s="2"/>
      <c r="H112" s="2"/>
      <c r="I112" s="2"/>
      <c r="J112" s="2"/>
      <c r="K112" s="2"/>
      <c r="L112" s="10"/>
      <c r="M112" s="10"/>
      <c r="N112" s="10"/>
      <c r="O112" s="10"/>
      <c r="P112" s="10"/>
      <c r="Q112" s="10"/>
      <c r="R112" s="10"/>
      <c r="S112" s="10"/>
      <c r="T112" s="10"/>
      <c r="U112" s="10"/>
      <c r="V112" s="10"/>
    </row>
    <row r="114" spans="22:22" x14ac:dyDescent="0.2">
      <c r="V114" s="10"/>
    </row>
  </sheetData>
  <sheetProtection algorithmName="SHA-512" hashValue="nzWpCKHxkGseNLYXn3tI5EJc7Oh5Dag4xsprldcfRegdmgv+NIJXMpGpMtslfAgAiFFvI9HtykgdjThi0cGtPw==" saltValue="oMj1hdbsDQhIbygqEFb75g==" spinCount="100000" sheet="1" formatColumns="0"/>
  <mergeCells count="10">
    <mergeCell ref="O87:V87"/>
    <mergeCell ref="B90:V97"/>
    <mergeCell ref="A2:H2"/>
    <mergeCell ref="J1:L1"/>
    <mergeCell ref="N1:O1"/>
    <mergeCell ref="P4:V4"/>
    <mergeCell ref="H4:O4"/>
    <mergeCell ref="B87:N87"/>
    <mergeCell ref="P1:Q1"/>
    <mergeCell ref="R1:V1"/>
  </mergeCells>
  <phoneticPr fontId="2" type="noConversion"/>
  <dataValidations disablePrompts="1" count="1">
    <dataValidation type="whole" operator="greaterThan" allowBlank="1" showInputMessage="1" showErrorMessage="1" sqref="O43:O47" xr:uid="{A0D60BD9-88AA-429F-A1C5-E4462A36DBC0}">
      <formula1>4999</formula1>
    </dataValidation>
  </dataValidations>
  <printOptions gridLines="1"/>
  <pageMargins left="0.25" right="0.25" top="0.75" bottom="0.75" header="0.3" footer="0.3"/>
  <pageSetup scale="35" orientation="portrait" horizontalDpi="4294967292" verticalDpi="4294967292" r:id="rId1"/>
  <headerFooter>
    <oddHeader>&amp;C&amp;"Tahoma,Regular"&amp;12Appalachian State University Office of Sponsored Programs</oddHeader>
    <oddFooter>&amp;CPage &amp;P&amp;Rversion 07/2023</oddFooter>
  </headerFooter>
  <ignoredErrors>
    <ignoredError sqref="O63 V37 M37:O37" emptyCellReference="1"/>
    <ignoredError sqref="C8:C13" unlockedFormula="1" emptyCellReference="1"/>
    <ignoredError sqref="I8:I13 K8:K13 V78 V49:V50 V54:V57 V80:V82 I15:K22 V84:V85 V62:V65 I14 K14"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V114"/>
  <sheetViews>
    <sheetView view="pageLayout" zoomScale="70" zoomScaleNormal="70" zoomScalePageLayoutView="70" workbookViewId="0">
      <selection activeCell="H8" sqref="H8"/>
    </sheetView>
  </sheetViews>
  <sheetFormatPr defaultColWidth="14.42578125" defaultRowHeight="15" x14ac:dyDescent="0.2"/>
  <cols>
    <col min="1" max="1" width="14.42578125" style="15"/>
    <col min="2" max="6" width="14.42578125" style="3"/>
    <col min="7" max="7" width="8.42578125" style="3" customWidth="1"/>
    <col min="8" max="8" width="12.7109375" style="3" customWidth="1"/>
    <col min="9" max="9" width="6.140625" style="3" customWidth="1"/>
    <col min="10" max="10" width="11.7109375" style="3" customWidth="1"/>
    <col min="11" max="11" width="6.28515625" style="3" customWidth="1"/>
    <col min="12" max="13" width="14.42578125" style="3"/>
    <col min="14" max="14" width="14.85546875" style="3" bestFit="1" customWidth="1"/>
    <col min="15" max="21" width="14.42578125" style="3"/>
    <col min="22" max="22" width="18.42578125" style="2" customWidth="1"/>
    <col min="23" max="16384" width="14.42578125" style="3"/>
  </cols>
  <sheetData>
    <row r="1" spans="1:22" ht="19.5" x14ac:dyDescent="0.25">
      <c r="A1" s="66" t="s">
        <v>7</v>
      </c>
      <c r="B1" s="57"/>
      <c r="C1" s="57"/>
      <c r="D1" s="57"/>
      <c r="E1" s="57"/>
      <c r="F1" s="63"/>
      <c r="G1" s="63"/>
      <c r="H1" s="63"/>
      <c r="I1" s="63"/>
      <c r="J1" s="331" t="s">
        <v>164</v>
      </c>
      <c r="K1" s="332"/>
      <c r="L1" s="332"/>
      <c r="M1" s="313"/>
      <c r="N1" s="333" t="s">
        <v>165</v>
      </c>
      <c r="O1" s="334"/>
      <c r="P1" s="358"/>
      <c r="Q1" s="359"/>
      <c r="R1" s="363"/>
      <c r="S1" s="364"/>
      <c r="T1" s="364"/>
      <c r="U1" s="364"/>
      <c r="V1" s="365"/>
    </row>
    <row r="2" spans="1:22" x14ac:dyDescent="0.2">
      <c r="A2" s="329" t="s">
        <v>226</v>
      </c>
      <c r="B2" s="330"/>
      <c r="C2" s="330"/>
      <c r="D2" s="330"/>
      <c r="E2" s="330"/>
      <c r="F2" s="330"/>
      <c r="G2" s="330"/>
      <c r="H2" s="330"/>
      <c r="I2" s="63"/>
      <c r="J2" s="83" t="s">
        <v>9</v>
      </c>
      <c r="K2" s="84"/>
      <c r="L2" s="85"/>
      <c r="M2" s="58"/>
      <c r="N2" s="58"/>
      <c r="O2" s="57"/>
      <c r="P2" s="57"/>
      <c r="Q2" s="57"/>
      <c r="R2" s="57"/>
      <c r="S2" s="57"/>
      <c r="T2" s="57"/>
      <c r="U2" s="57"/>
      <c r="V2" s="57"/>
    </row>
    <row r="3" spans="1:22" ht="15.75" thickBot="1" x14ac:dyDescent="0.25">
      <c r="A3" s="1" t="s">
        <v>43</v>
      </c>
      <c r="B3" s="50" t="str">
        <f>'MTDC FY 23-24'!B3</f>
        <v>Insert name</v>
      </c>
      <c r="C3" s="50"/>
      <c r="D3" s="50"/>
      <c r="E3" s="50"/>
      <c r="F3" s="50"/>
      <c r="G3" s="50"/>
      <c r="H3" s="50"/>
      <c r="I3" s="50"/>
      <c r="J3" s="46"/>
      <c r="K3" s="46"/>
      <c r="L3" s="46"/>
      <c r="M3" s="46"/>
      <c r="N3" s="50"/>
      <c r="O3" s="50"/>
      <c r="P3" s="50"/>
      <c r="Q3" s="50"/>
      <c r="R3" s="50"/>
      <c r="S3" s="50"/>
      <c r="T3" s="50"/>
      <c r="U3" s="50"/>
      <c r="V3" s="50"/>
    </row>
    <row r="4" spans="1:22" ht="15.75" thickBot="1" x14ac:dyDescent="0.25">
      <c r="A4" s="4"/>
      <c r="B4" s="5"/>
      <c r="C4" s="5"/>
      <c r="D4" s="5"/>
      <c r="E4" s="5"/>
      <c r="F4" s="5"/>
      <c r="G4" s="5"/>
      <c r="H4" s="338" t="s">
        <v>212</v>
      </c>
      <c r="I4" s="339"/>
      <c r="J4" s="339"/>
      <c r="K4" s="339"/>
      <c r="L4" s="339"/>
      <c r="M4" s="339"/>
      <c r="N4" s="339"/>
      <c r="O4" s="354"/>
      <c r="P4" s="351" t="s">
        <v>207</v>
      </c>
      <c r="Q4" s="352"/>
      <c r="R4" s="352"/>
      <c r="S4" s="352"/>
      <c r="T4" s="352"/>
      <c r="U4" s="352"/>
      <c r="V4" s="353"/>
    </row>
    <row r="5" spans="1:22" x14ac:dyDescent="0.2">
      <c r="A5" s="6"/>
      <c r="B5" s="2"/>
      <c r="C5" s="2"/>
      <c r="D5" s="2"/>
      <c r="E5" s="2"/>
      <c r="F5" s="2"/>
      <c r="G5" s="2"/>
      <c r="H5" s="7" t="s">
        <v>30</v>
      </c>
      <c r="I5" s="43" t="s">
        <v>36</v>
      </c>
      <c r="J5" s="7" t="s">
        <v>31</v>
      </c>
      <c r="K5" s="43" t="s">
        <v>36</v>
      </c>
      <c r="L5" s="30" t="s">
        <v>34</v>
      </c>
      <c r="M5" s="8" t="s">
        <v>35</v>
      </c>
      <c r="N5" s="8" t="s">
        <v>40</v>
      </c>
      <c r="O5" s="7" t="s">
        <v>41</v>
      </c>
      <c r="P5" s="209" t="s">
        <v>42</v>
      </c>
      <c r="Q5" s="210" t="s">
        <v>36</v>
      </c>
      <c r="R5" s="211" t="s">
        <v>31</v>
      </c>
      <c r="S5" s="210" t="s">
        <v>36</v>
      </c>
      <c r="T5" s="210" t="s">
        <v>157</v>
      </c>
      <c r="U5" s="212" t="s">
        <v>40</v>
      </c>
      <c r="V5" s="213" t="s">
        <v>32</v>
      </c>
    </row>
    <row r="6" spans="1:22" x14ac:dyDescent="0.2">
      <c r="A6" s="9"/>
      <c r="B6" s="2"/>
      <c r="C6" s="2"/>
      <c r="D6" s="2"/>
      <c r="E6" s="2"/>
      <c r="F6" s="2"/>
      <c r="G6" s="2"/>
      <c r="H6" s="7" t="s">
        <v>22</v>
      </c>
      <c r="I6" s="7"/>
      <c r="J6" s="7" t="s">
        <v>22</v>
      </c>
      <c r="K6" s="7"/>
      <c r="L6" s="30"/>
      <c r="M6" s="8" t="s">
        <v>33</v>
      </c>
      <c r="N6" s="8" t="s">
        <v>39</v>
      </c>
      <c r="O6" s="2"/>
      <c r="P6" s="209" t="s">
        <v>37</v>
      </c>
      <c r="Q6" s="211"/>
      <c r="R6" s="211" t="s">
        <v>37</v>
      </c>
      <c r="S6" s="211"/>
      <c r="T6" s="211" t="s">
        <v>208</v>
      </c>
      <c r="U6" s="212" t="s">
        <v>39</v>
      </c>
      <c r="V6" s="214"/>
    </row>
    <row r="7" spans="1:22" x14ac:dyDescent="0.2">
      <c r="A7" s="9" t="s">
        <v>47</v>
      </c>
      <c r="B7" s="23" t="s">
        <v>61</v>
      </c>
      <c r="C7" s="23"/>
      <c r="D7" s="23"/>
      <c r="E7" s="23"/>
      <c r="F7" s="23"/>
      <c r="G7" s="23"/>
      <c r="H7" s="23"/>
      <c r="I7" s="23"/>
      <c r="J7" s="23"/>
      <c r="K7" s="23"/>
      <c r="L7" s="10"/>
      <c r="M7" s="10"/>
      <c r="N7" s="10"/>
      <c r="O7" s="2"/>
      <c r="P7" s="215"/>
      <c r="Q7" s="216"/>
      <c r="R7" s="216"/>
      <c r="S7" s="216"/>
      <c r="T7" s="216"/>
      <c r="U7" s="216"/>
      <c r="V7" s="214"/>
    </row>
    <row r="8" spans="1:22" x14ac:dyDescent="0.2">
      <c r="A8" s="31">
        <v>611180</v>
      </c>
      <c r="B8" s="23">
        <v>1</v>
      </c>
      <c r="C8" s="48" t="str">
        <f>'MTDC FY 23-24'!C8</f>
        <v>(insert name)</v>
      </c>
      <c r="D8" s="48"/>
      <c r="E8" s="48"/>
      <c r="F8" s="48"/>
      <c r="G8" s="23"/>
      <c r="H8" s="54">
        <v>0</v>
      </c>
      <c r="I8" s="51">
        <f t="shared" ref="I8:I13" si="0">H8*9</f>
        <v>0</v>
      </c>
      <c r="J8" s="54">
        <v>0</v>
      </c>
      <c r="K8" s="51">
        <f t="shared" ref="K8:K13" si="1">J8*3</f>
        <v>0</v>
      </c>
      <c r="L8" s="11">
        <f>('MTDC FY 27-28'!L8)*0.03+('MTDC FY 27-28'!L8)</f>
        <v>0</v>
      </c>
      <c r="M8" s="49">
        <f t="shared" ref="M8:M13" si="2">L8*H8+L8/9*3*J8</f>
        <v>0</v>
      </c>
      <c r="N8" s="77">
        <f>M8*'Fringe Rates'!$G$3</f>
        <v>0</v>
      </c>
      <c r="O8" s="49">
        <f t="shared" ref="O8:O13" si="3">N8+M8</f>
        <v>0</v>
      </c>
      <c r="P8" s="217">
        <v>0</v>
      </c>
      <c r="Q8" s="218">
        <f t="shared" ref="Q8:Q13" si="4">P8*9</f>
        <v>0</v>
      </c>
      <c r="R8" s="219">
        <v>0</v>
      </c>
      <c r="S8" s="218">
        <f t="shared" ref="S8:S13" si="5">R8*3</f>
        <v>0</v>
      </c>
      <c r="T8" s="220">
        <f>'MTDC FY 23-24'!L8*P8+'MTDC FY 23-24'!L8/9*3*R8</f>
        <v>0</v>
      </c>
      <c r="U8" s="221">
        <f>T8*'Fringe Rates'!$B$3</f>
        <v>0</v>
      </c>
      <c r="V8" s="222">
        <f>T8+U8</f>
        <v>0</v>
      </c>
    </row>
    <row r="9" spans="1:22" x14ac:dyDescent="0.2">
      <c r="A9" s="31">
        <v>611180</v>
      </c>
      <c r="B9" s="23">
        <v>2</v>
      </c>
      <c r="C9" s="48" t="str">
        <f>'MTDC FY 23-24'!C9</f>
        <v>(insert name)</v>
      </c>
      <c r="D9" s="48"/>
      <c r="E9" s="48"/>
      <c r="F9" s="48"/>
      <c r="G9" s="23"/>
      <c r="H9" s="54">
        <v>0</v>
      </c>
      <c r="I9" s="51">
        <f t="shared" si="0"/>
        <v>0</v>
      </c>
      <c r="J9" s="54">
        <v>0</v>
      </c>
      <c r="K9" s="51">
        <f t="shared" si="1"/>
        <v>0</v>
      </c>
      <c r="L9" s="11">
        <f>('MTDC FY 27-28'!L9)*0.03+('MTDC FY 27-28'!L9)</f>
        <v>0</v>
      </c>
      <c r="M9" s="49">
        <f t="shared" si="2"/>
        <v>0</v>
      </c>
      <c r="N9" s="77">
        <f>M9*'Fringe Rates'!$G$3</f>
        <v>0</v>
      </c>
      <c r="O9" s="49">
        <f t="shared" si="3"/>
        <v>0</v>
      </c>
      <c r="P9" s="217">
        <v>0</v>
      </c>
      <c r="Q9" s="218">
        <f t="shared" si="4"/>
        <v>0</v>
      </c>
      <c r="R9" s="219">
        <v>0</v>
      </c>
      <c r="S9" s="218">
        <f t="shared" si="5"/>
        <v>0</v>
      </c>
      <c r="T9" s="220">
        <f>'MTDC FY 23-24'!L9*P9+'MTDC FY 23-24'!L9/9*3*R9</f>
        <v>0</v>
      </c>
      <c r="U9" s="221">
        <f>T9*'Fringe Rates'!$B$3</f>
        <v>0</v>
      </c>
      <c r="V9" s="222">
        <f t="shared" ref="V9:V13" si="6">T9+U9</f>
        <v>0</v>
      </c>
    </row>
    <row r="10" spans="1:22" x14ac:dyDescent="0.2">
      <c r="A10" s="31">
        <v>611180</v>
      </c>
      <c r="B10" s="23">
        <v>3</v>
      </c>
      <c r="C10" s="48" t="str">
        <f>'MTDC FY 23-24'!C10</f>
        <v>(insert name)</v>
      </c>
      <c r="D10" s="48"/>
      <c r="E10" s="48"/>
      <c r="F10" s="48"/>
      <c r="G10" s="23"/>
      <c r="H10" s="54">
        <v>0</v>
      </c>
      <c r="I10" s="51">
        <f t="shared" si="0"/>
        <v>0</v>
      </c>
      <c r="J10" s="54">
        <v>0</v>
      </c>
      <c r="K10" s="51">
        <f t="shared" si="1"/>
        <v>0</v>
      </c>
      <c r="L10" s="11">
        <f>('MTDC FY 27-28'!L10)*0.03+('MTDC FY 27-28'!L10)</f>
        <v>0</v>
      </c>
      <c r="M10" s="49">
        <f t="shared" si="2"/>
        <v>0</v>
      </c>
      <c r="N10" s="77">
        <f>M10*'Fringe Rates'!$G$3</f>
        <v>0</v>
      </c>
      <c r="O10" s="49">
        <f t="shared" si="3"/>
        <v>0</v>
      </c>
      <c r="P10" s="217">
        <v>0</v>
      </c>
      <c r="Q10" s="218">
        <f t="shared" si="4"/>
        <v>0</v>
      </c>
      <c r="R10" s="219">
        <v>0</v>
      </c>
      <c r="S10" s="218">
        <f t="shared" si="5"/>
        <v>0</v>
      </c>
      <c r="T10" s="220">
        <f>'MTDC FY 23-24'!L10*P10+'MTDC FY 23-24'!L10/9*3*R10</f>
        <v>0</v>
      </c>
      <c r="U10" s="221">
        <f>T10*'Fringe Rates'!$B$3</f>
        <v>0</v>
      </c>
      <c r="V10" s="222">
        <f t="shared" si="6"/>
        <v>0</v>
      </c>
    </row>
    <row r="11" spans="1:22" x14ac:dyDescent="0.2">
      <c r="A11" s="31">
        <v>611180</v>
      </c>
      <c r="B11" s="23">
        <v>4</v>
      </c>
      <c r="C11" s="48" t="str">
        <f>'MTDC FY 23-24'!C11</f>
        <v>(insert name)</v>
      </c>
      <c r="D11" s="48"/>
      <c r="E11" s="48"/>
      <c r="F11" s="48"/>
      <c r="G11" s="23"/>
      <c r="H11" s="54">
        <v>0</v>
      </c>
      <c r="I11" s="51">
        <f t="shared" si="0"/>
        <v>0</v>
      </c>
      <c r="J11" s="54">
        <v>0</v>
      </c>
      <c r="K11" s="51">
        <f t="shared" si="1"/>
        <v>0</v>
      </c>
      <c r="L11" s="11">
        <f>('MTDC FY 27-28'!L11)*0.03+('MTDC FY 27-28'!L11)</f>
        <v>0</v>
      </c>
      <c r="M11" s="49">
        <f t="shared" si="2"/>
        <v>0</v>
      </c>
      <c r="N11" s="77">
        <f>M11*'Fringe Rates'!$G$3</f>
        <v>0</v>
      </c>
      <c r="O11" s="49">
        <f t="shared" si="3"/>
        <v>0</v>
      </c>
      <c r="P11" s="217">
        <v>0</v>
      </c>
      <c r="Q11" s="218">
        <f t="shared" si="4"/>
        <v>0</v>
      </c>
      <c r="R11" s="219">
        <v>0</v>
      </c>
      <c r="S11" s="218">
        <f t="shared" si="5"/>
        <v>0</v>
      </c>
      <c r="T11" s="220">
        <f>'MTDC FY 23-24'!L10*P11+'MTDC FY 23-24'!L10/9*3*R11</f>
        <v>0</v>
      </c>
      <c r="U11" s="221">
        <f>T11*'Fringe Rates'!$B$3</f>
        <v>0</v>
      </c>
      <c r="V11" s="222">
        <f t="shared" si="6"/>
        <v>0</v>
      </c>
    </row>
    <row r="12" spans="1:22" x14ac:dyDescent="0.2">
      <c r="A12" s="31">
        <v>611180</v>
      </c>
      <c r="B12" s="23">
        <v>5</v>
      </c>
      <c r="C12" s="48" t="str">
        <f>'MTDC FY 23-24'!C12</f>
        <v>(insert name)</v>
      </c>
      <c r="D12" s="48"/>
      <c r="E12" s="48"/>
      <c r="F12" s="48"/>
      <c r="G12" s="23"/>
      <c r="H12" s="54">
        <v>0</v>
      </c>
      <c r="I12" s="51">
        <f t="shared" si="0"/>
        <v>0</v>
      </c>
      <c r="J12" s="54">
        <v>0</v>
      </c>
      <c r="K12" s="51">
        <f t="shared" si="1"/>
        <v>0</v>
      </c>
      <c r="L12" s="11">
        <f>('MTDC FY 27-28'!L12)*0.03+('MTDC FY 27-28'!L12)</f>
        <v>0</v>
      </c>
      <c r="M12" s="49">
        <f t="shared" si="2"/>
        <v>0</v>
      </c>
      <c r="N12" s="77">
        <f>M12*'Fringe Rates'!$G$3</f>
        <v>0</v>
      </c>
      <c r="O12" s="49">
        <f t="shared" si="3"/>
        <v>0</v>
      </c>
      <c r="P12" s="217">
        <v>0</v>
      </c>
      <c r="Q12" s="218">
        <f t="shared" si="4"/>
        <v>0</v>
      </c>
      <c r="R12" s="219">
        <v>0</v>
      </c>
      <c r="S12" s="218">
        <f t="shared" si="5"/>
        <v>0</v>
      </c>
      <c r="T12" s="220">
        <f>'MTDC FY 23-24'!L12*P12+'MTDC FY 23-24'!L12/9*3*R12</f>
        <v>0</v>
      </c>
      <c r="U12" s="221">
        <f>T12*'Fringe Rates'!$B$3</f>
        <v>0</v>
      </c>
      <c r="V12" s="222">
        <f t="shared" si="6"/>
        <v>0</v>
      </c>
    </row>
    <row r="13" spans="1:22" x14ac:dyDescent="0.2">
      <c r="A13" s="31">
        <v>611180</v>
      </c>
      <c r="B13" s="23">
        <v>6</v>
      </c>
      <c r="C13" s="48" t="str">
        <f>'MTDC FY 23-24'!C13</f>
        <v>(insert name)</v>
      </c>
      <c r="D13" s="48"/>
      <c r="E13" s="48"/>
      <c r="F13" s="48"/>
      <c r="G13" s="23"/>
      <c r="H13" s="54">
        <v>0</v>
      </c>
      <c r="I13" s="51">
        <f t="shared" si="0"/>
        <v>0</v>
      </c>
      <c r="J13" s="54">
        <v>0</v>
      </c>
      <c r="K13" s="51">
        <f t="shared" si="1"/>
        <v>0</v>
      </c>
      <c r="L13" s="11">
        <f>('MTDC FY 27-28'!L13)*0.03+('MTDC FY 27-28'!L13)</f>
        <v>0</v>
      </c>
      <c r="M13" s="49">
        <f t="shared" si="2"/>
        <v>0</v>
      </c>
      <c r="N13" s="77">
        <f>M13*'Fringe Rates'!$G$3</f>
        <v>0</v>
      </c>
      <c r="O13" s="49">
        <f t="shared" si="3"/>
        <v>0</v>
      </c>
      <c r="P13" s="217">
        <v>0</v>
      </c>
      <c r="Q13" s="218">
        <f t="shared" si="4"/>
        <v>0</v>
      </c>
      <c r="R13" s="219">
        <v>0</v>
      </c>
      <c r="S13" s="218">
        <f t="shared" si="5"/>
        <v>0</v>
      </c>
      <c r="T13" s="220">
        <f>'MTDC FY 23-24'!L13*P13+'MTDC FY 23-24'!L13/9*3*R13</f>
        <v>0</v>
      </c>
      <c r="U13" s="221">
        <f>T13*'Fringe Rates'!$B$3</f>
        <v>0</v>
      </c>
      <c r="V13" s="222">
        <f t="shared" si="6"/>
        <v>0</v>
      </c>
    </row>
    <row r="14" spans="1:22" x14ac:dyDescent="0.2">
      <c r="A14" s="31"/>
      <c r="B14" s="23"/>
      <c r="C14" s="23"/>
      <c r="D14" s="23"/>
      <c r="E14" s="23"/>
      <c r="F14" s="23"/>
      <c r="G14" s="23"/>
      <c r="H14" s="23"/>
      <c r="I14" s="23"/>
      <c r="J14" s="23"/>
      <c r="K14" s="23"/>
      <c r="L14" s="11"/>
      <c r="M14" s="11"/>
      <c r="N14" s="11"/>
      <c r="O14" s="11"/>
      <c r="P14" s="256"/>
      <c r="Q14" s="257"/>
      <c r="R14" s="257"/>
      <c r="S14" s="257"/>
      <c r="T14" s="257"/>
      <c r="U14" s="257"/>
      <c r="V14" s="225"/>
    </row>
    <row r="15" spans="1:22" x14ac:dyDescent="0.2">
      <c r="A15" s="31"/>
      <c r="B15" s="56" t="s">
        <v>59</v>
      </c>
      <c r="C15" s="56"/>
      <c r="D15" s="56"/>
      <c r="E15" s="56"/>
      <c r="F15" s="56"/>
      <c r="G15" s="56"/>
      <c r="H15" s="56"/>
      <c r="I15" s="56"/>
      <c r="J15" s="56"/>
      <c r="K15" s="56"/>
      <c r="L15" s="64"/>
      <c r="M15" s="64">
        <f>SUM(M8:M13)</f>
        <v>0</v>
      </c>
      <c r="N15" s="65">
        <f>SUM(N8:N13)</f>
        <v>0</v>
      </c>
      <c r="O15" s="64">
        <f>SUM(O8:O13)</f>
        <v>0</v>
      </c>
      <c r="P15" s="301"/>
      <c r="Q15" s="302"/>
      <c r="R15" s="302"/>
      <c r="S15" s="302"/>
      <c r="T15" s="220">
        <f>SUM(T8:T13)</f>
        <v>0</v>
      </c>
      <c r="U15" s="220">
        <f>SUM(U8:U13)</f>
        <v>0</v>
      </c>
      <c r="V15" s="222">
        <f>SUM(V8:V13)</f>
        <v>0</v>
      </c>
    </row>
    <row r="16" spans="1:22" x14ac:dyDescent="0.2">
      <c r="A16" s="31"/>
      <c r="B16" s="23"/>
      <c r="C16" s="23"/>
      <c r="D16" s="23"/>
      <c r="E16" s="23"/>
      <c r="F16" s="23"/>
      <c r="G16" s="23"/>
      <c r="H16" s="39" t="s">
        <v>38</v>
      </c>
      <c r="I16" s="42" t="s">
        <v>36</v>
      </c>
      <c r="J16" s="23"/>
      <c r="K16" s="23"/>
      <c r="L16" s="30" t="s">
        <v>34</v>
      </c>
      <c r="M16" s="8" t="s">
        <v>35</v>
      </c>
      <c r="N16" s="8" t="s">
        <v>40</v>
      </c>
      <c r="O16" s="7" t="s">
        <v>41</v>
      </c>
      <c r="P16" s="227" t="s">
        <v>38</v>
      </c>
      <c r="Q16" s="228" t="s">
        <v>36</v>
      </c>
      <c r="R16" s="7"/>
      <c r="S16" s="7"/>
      <c r="T16" s="43" t="s">
        <v>157</v>
      </c>
      <c r="U16" s="43" t="s">
        <v>158</v>
      </c>
      <c r="V16" s="146" t="s">
        <v>32</v>
      </c>
    </row>
    <row r="17" spans="1:22" x14ac:dyDescent="0.2">
      <c r="A17" s="31"/>
      <c r="B17" s="23" t="s">
        <v>62</v>
      </c>
      <c r="C17" s="23"/>
      <c r="D17" s="23"/>
      <c r="E17" s="23"/>
      <c r="F17" s="23"/>
      <c r="G17" s="23"/>
      <c r="H17" s="39" t="s">
        <v>37</v>
      </c>
      <c r="I17" s="39"/>
      <c r="J17" s="23"/>
      <c r="K17" s="23"/>
      <c r="L17" s="30"/>
      <c r="M17" s="8" t="s">
        <v>33</v>
      </c>
      <c r="N17" s="8" t="s">
        <v>39</v>
      </c>
      <c r="O17" s="2"/>
      <c r="P17" s="227" t="s">
        <v>37</v>
      </c>
      <c r="Q17" s="229"/>
      <c r="R17" s="2"/>
      <c r="S17" s="2"/>
      <c r="T17" s="43" t="s">
        <v>208</v>
      </c>
      <c r="U17" s="43" t="s">
        <v>39</v>
      </c>
      <c r="V17" s="230"/>
    </row>
    <row r="18" spans="1:22" x14ac:dyDescent="0.2">
      <c r="A18" s="31">
        <v>612120</v>
      </c>
      <c r="B18" s="23">
        <v>1</v>
      </c>
      <c r="C18" s="50" t="str">
        <f>'MTDC FY 23-24'!C18</f>
        <v>(insert name)</v>
      </c>
      <c r="D18" s="48"/>
      <c r="E18" s="48"/>
      <c r="F18" s="48"/>
      <c r="G18" s="23"/>
      <c r="H18" s="54">
        <v>0</v>
      </c>
      <c r="I18" s="40">
        <f>H18*12</f>
        <v>0</v>
      </c>
      <c r="J18" s="35"/>
      <c r="K18" s="35"/>
      <c r="L18" s="11">
        <f>('MTDC FY 27-28'!L18)*0.03+('MTDC FY 27-28'!L18)</f>
        <v>0</v>
      </c>
      <c r="M18" s="49">
        <f>H18*L18</f>
        <v>0</v>
      </c>
      <c r="N18" s="204">
        <f>M18*'Fringe Rates'!$G$5</f>
        <v>0</v>
      </c>
      <c r="O18" s="49">
        <f>N18+M18</f>
        <v>0</v>
      </c>
      <c r="P18" s="231">
        <v>0</v>
      </c>
      <c r="Q18" s="232">
        <f>P18*12</f>
        <v>0</v>
      </c>
      <c r="R18" s="233"/>
      <c r="S18" s="233"/>
      <c r="T18" s="220">
        <f>'MTDC FY 23-24'!L18*P18</f>
        <v>0</v>
      </c>
      <c r="U18" s="234">
        <f>T18*'Fringe Rates'!$B$5</f>
        <v>0</v>
      </c>
      <c r="V18" s="222">
        <f>T18+U18</f>
        <v>0</v>
      </c>
    </row>
    <row r="19" spans="1:22" x14ac:dyDescent="0.2">
      <c r="A19" s="31">
        <v>612120</v>
      </c>
      <c r="B19" s="23">
        <v>2</v>
      </c>
      <c r="C19" s="50" t="str">
        <f>'MTDC FY 23-24'!C19</f>
        <v>(insert name)</v>
      </c>
      <c r="D19" s="48"/>
      <c r="E19" s="48"/>
      <c r="F19" s="48"/>
      <c r="G19" s="23"/>
      <c r="H19" s="54">
        <v>0</v>
      </c>
      <c r="I19" s="40">
        <f>H19*12</f>
        <v>0</v>
      </c>
      <c r="J19" s="35"/>
      <c r="K19" s="35"/>
      <c r="L19" s="11">
        <f>('MTDC FY 27-28'!L19)*0.03+('MTDC FY 27-28'!L19)</f>
        <v>0</v>
      </c>
      <c r="M19" s="49">
        <f>H19*L19</f>
        <v>0</v>
      </c>
      <c r="N19" s="204">
        <f>M19*'Fringe Rates'!$G$5</f>
        <v>0</v>
      </c>
      <c r="O19" s="49">
        <f>N19+M19</f>
        <v>0</v>
      </c>
      <c r="P19" s="231">
        <v>0</v>
      </c>
      <c r="Q19" s="232">
        <f>P19*12</f>
        <v>0</v>
      </c>
      <c r="R19" s="233"/>
      <c r="S19" s="233"/>
      <c r="T19" s="220">
        <f>'MTDC FY 23-24'!L19*P19</f>
        <v>0</v>
      </c>
      <c r="U19" s="234">
        <f>T19*'Fringe Rates'!$B$5</f>
        <v>0</v>
      </c>
      <c r="V19" s="222">
        <f t="shared" ref="V19:V22" si="7">T19+U19</f>
        <v>0</v>
      </c>
    </row>
    <row r="20" spans="1:22" x14ac:dyDescent="0.2">
      <c r="A20" s="31">
        <v>612120</v>
      </c>
      <c r="B20" s="23">
        <v>3</v>
      </c>
      <c r="C20" s="50" t="str">
        <f>'MTDC FY 23-24'!C20</f>
        <v>(insert name)</v>
      </c>
      <c r="D20" s="48"/>
      <c r="E20" s="48"/>
      <c r="F20" s="48"/>
      <c r="G20" s="23"/>
      <c r="H20" s="54">
        <v>0</v>
      </c>
      <c r="I20" s="40">
        <f>H20*12</f>
        <v>0</v>
      </c>
      <c r="J20" s="35"/>
      <c r="K20" s="35"/>
      <c r="L20" s="11">
        <f>('MTDC FY 27-28'!L20)*0.03+('MTDC FY 27-28'!L20)</f>
        <v>0</v>
      </c>
      <c r="M20" s="49">
        <f>H20*L20</f>
        <v>0</v>
      </c>
      <c r="N20" s="204">
        <f>M20*'Fringe Rates'!$G$5</f>
        <v>0</v>
      </c>
      <c r="O20" s="49">
        <f>N20+M20</f>
        <v>0</v>
      </c>
      <c r="P20" s="231">
        <v>0</v>
      </c>
      <c r="Q20" s="232">
        <f>P20*12</f>
        <v>0</v>
      </c>
      <c r="R20" s="233"/>
      <c r="S20" s="233"/>
      <c r="T20" s="220">
        <f>'MTDC FY 23-24'!L20*P20</f>
        <v>0</v>
      </c>
      <c r="U20" s="234">
        <f>T20*'Fringe Rates'!$B$5</f>
        <v>0</v>
      </c>
      <c r="V20" s="222">
        <f t="shared" si="7"/>
        <v>0</v>
      </c>
    </row>
    <row r="21" spans="1:22" x14ac:dyDescent="0.2">
      <c r="A21" s="31">
        <v>612120</v>
      </c>
      <c r="B21" s="23">
        <v>4</v>
      </c>
      <c r="C21" s="50" t="str">
        <f>'MTDC FY 23-24'!C21</f>
        <v>(insert name)</v>
      </c>
      <c r="D21" s="48"/>
      <c r="E21" s="48"/>
      <c r="F21" s="48"/>
      <c r="G21" s="23"/>
      <c r="H21" s="54">
        <v>0</v>
      </c>
      <c r="I21" s="40">
        <f>H21*12</f>
        <v>0</v>
      </c>
      <c r="J21" s="35"/>
      <c r="K21" s="35"/>
      <c r="L21" s="11">
        <f>('MTDC FY 27-28'!L21)*0.03+('MTDC FY 27-28'!L21)</f>
        <v>0</v>
      </c>
      <c r="M21" s="49">
        <f>H21*L21</f>
        <v>0</v>
      </c>
      <c r="N21" s="204">
        <f>M21*'Fringe Rates'!$G$5</f>
        <v>0</v>
      </c>
      <c r="O21" s="49">
        <f>N21+M21</f>
        <v>0</v>
      </c>
      <c r="P21" s="231">
        <v>0</v>
      </c>
      <c r="Q21" s="232">
        <f>P21*12</f>
        <v>0</v>
      </c>
      <c r="R21" s="233"/>
      <c r="S21" s="233"/>
      <c r="T21" s="220">
        <f>'MTDC FY 23-24'!L21*P21</f>
        <v>0</v>
      </c>
      <c r="U21" s="234">
        <f>T21*'Fringe Rates'!$B$5</f>
        <v>0</v>
      </c>
      <c r="V21" s="222">
        <f t="shared" si="7"/>
        <v>0</v>
      </c>
    </row>
    <row r="22" spans="1:22" x14ac:dyDescent="0.2">
      <c r="A22" s="31">
        <v>612120</v>
      </c>
      <c r="B22" s="23">
        <v>5</v>
      </c>
      <c r="C22" s="50" t="str">
        <f>'MTDC FY 23-24'!C22</f>
        <v>(insert name)</v>
      </c>
      <c r="D22" s="48"/>
      <c r="E22" s="48"/>
      <c r="F22" s="48"/>
      <c r="G22" s="23"/>
      <c r="H22" s="54">
        <v>0</v>
      </c>
      <c r="I22" s="40">
        <f>H22*12</f>
        <v>0</v>
      </c>
      <c r="J22" s="35"/>
      <c r="K22" s="35"/>
      <c r="L22" s="11">
        <f>('MTDC FY 27-28'!L22)*0.03+('MTDC FY 27-28'!L22)</f>
        <v>0</v>
      </c>
      <c r="M22" s="49">
        <f>H22*L22</f>
        <v>0</v>
      </c>
      <c r="N22" s="204">
        <f>M22*'Fringe Rates'!$G$5</f>
        <v>0</v>
      </c>
      <c r="O22" s="49">
        <f>N22+M22</f>
        <v>0</v>
      </c>
      <c r="P22" s="231">
        <v>0</v>
      </c>
      <c r="Q22" s="232">
        <f>P22*12</f>
        <v>0</v>
      </c>
      <c r="R22" s="233"/>
      <c r="S22" s="233"/>
      <c r="T22" s="220">
        <f>'MTDC FY 23-24'!L22*P22</f>
        <v>0</v>
      </c>
      <c r="U22" s="234">
        <f>T22*'Fringe Rates'!$B$5</f>
        <v>0</v>
      </c>
      <c r="V22" s="222">
        <f t="shared" si="7"/>
        <v>0</v>
      </c>
    </row>
    <row r="23" spans="1:22" x14ac:dyDescent="0.2">
      <c r="A23" s="31"/>
      <c r="B23" s="23"/>
      <c r="C23" s="23"/>
      <c r="D23" s="23"/>
      <c r="E23" s="23"/>
      <c r="F23" s="23"/>
      <c r="G23" s="23"/>
      <c r="H23" s="21"/>
      <c r="I23" s="21"/>
      <c r="J23" s="21"/>
      <c r="K23" s="21"/>
      <c r="L23" s="11"/>
      <c r="M23" s="11"/>
      <c r="N23" s="11"/>
      <c r="O23" s="11"/>
      <c r="P23" s="256"/>
      <c r="Q23" s="257"/>
      <c r="R23" s="257"/>
      <c r="S23" s="257"/>
      <c r="T23" s="257"/>
      <c r="U23" s="257"/>
      <c r="V23" s="237"/>
    </row>
    <row r="24" spans="1:22" x14ac:dyDescent="0.2">
      <c r="A24" s="31"/>
      <c r="B24" s="56" t="s">
        <v>60</v>
      </c>
      <c r="C24" s="56"/>
      <c r="D24" s="56"/>
      <c r="E24" s="56"/>
      <c r="F24" s="56"/>
      <c r="G24" s="56"/>
      <c r="H24" s="56"/>
      <c r="I24" s="56"/>
      <c r="J24" s="56"/>
      <c r="K24" s="56"/>
      <c r="L24" s="64"/>
      <c r="M24" s="64">
        <f>SUM(M18:M22)</f>
        <v>0</v>
      </c>
      <c r="N24" s="64">
        <f>SUM(N18:N22)</f>
        <v>0</v>
      </c>
      <c r="O24" s="64">
        <f>SUM(O18:O22)</f>
        <v>0</v>
      </c>
      <c r="P24" s="301"/>
      <c r="Q24" s="302"/>
      <c r="R24" s="302"/>
      <c r="S24" s="302"/>
      <c r="T24" s="220">
        <f>SUM(T18:T22)</f>
        <v>0</v>
      </c>
      <c r="U24" s="220">
        <f>SUM(U18:U22)</f>
        <v>0</v>
      </c>
      <c r="V24" s="222">
        <f>SUM(V18:V22)</f>
        <v>0</v>
      </c>
    </row>
    <row r="25" spans="1:22" x14ac:dyDescent="0.2">
      <c r="A25" s="31"/>
      <c r="B25" s="23"/>
      <c r="C25" s="23"/>
      <c r="D25" s="23"/>
      <c r="E25" s="23"/>
      <c r="F25" s="23"/>
      <c r="G25" s="23"/>
      <c r="H25" s="23"/>
      <c r="I25" s="23"/>
      <c r="J25" s="23"/>
      <c r="K25" s="23"/>
      <c r="L25" s="12"/>
      <c r="M25" s="12"/>
      <c r="N25" s="12"/>
      <c r="O25" s="12"/>
      <c r="P25" s="303"/>
      <c r="Q25" s="304"/>
      <c r="R25" s="304"/>
      <c r="S25" s="304"/>
      <c r="T25" s="304"/>
      <c r="U25" s="304"/>
      <c r="V25" s="225"/>
    </row>
    <row r="26" spans="1:22" s="2" customFormat="1" x14ac:dyDescent="0.2">
      <c r="A26" s="31"/>
      <c r="B26" s="23"/>
      <c r="C26" s="23"/>
      <c r="D26" s="23"/>
      <c r="E26" s="23"/>
      <c r="F26" s="23"/>
      <c r="G26" s="23"/>
      <c r="H26" s="27" t="s">
        <v>44</v>
      </c>
      <c r="I26" s="23"/>
      <c r="J26" s="27" t="s">
        <v>31</v>
      </c>
      <c r="K26" s="23"/>
      <c r="L26" s="30" t="s">
        <v>13</v>
      </c>
      <c r="M26" s="8" t="s">
        <v>35</v>
      </c>
      <c r="N26" s="8" t="s">
        <v>40</v>
      </c>
      <c r="O26" s="7" t="s">
        <v>41</v>
      </c>
      <c r="P26" s="92" t="s">
        <v>44</v>
      </c>
      <c r="Q26" s="23"/>
      <c r="R26" s="27" t="s">
        <v>31</v>
      </c>
      <c r="S26" s="7"/>
      <c r="T26" s="43" t="s">
        <v>157</v>
      </c>
      <c r="U26" s="43" t="s">
        <v>158</v>
      </c>
      <c r="V26" s="146" t="s">
        <v>32</v>
      </c>
    </row>
    <row r="27" spans="1:22" s="2" customFormat="1" x14ac:dyDescent="0.2">
      <c r="A27" s="31"/>
      <c r="B27" s="23"/>
      <c r="C27" s="23"/>
      <c r="D27" s="23"/>
      <c r="E27" s="23"/>
      <c r="F27" s="23"/>
      <c r="G27" s="23"/>
      <c r="H27" s="27" t="s">
        <v>45</v>
      </c>
      <c r="I27" s="27"/>
      <c r="J27" s="27" t="s">
        <v>46</v>
      </c>
      <c r="K27" s="27"/>
      <c r="L27" s="30"/>
      <c r="M27" s="8" t="s">
        <v>33</v>
      </c>
      <c r="N27" s="8" t="s">
        <v>39</v>
      </c>
      <c r="P27" s="92" t="s">
        <v>45</v>
      </c>
      <c r="Q27" s="27"/>
      <c r="R27" s="27" t="s">
        <v>46</v>
      </c>
      <c r="T27" s="43" t="s">
        <v>208</v>
      </c>
      <c r="U27" s="43" t="s">
        <v>39</v>
      </c>
      <c r="V27" s="230"/>
    </row>
    <row r="28" spans="1:22" x14ac:dyDescent="0.2">
      <c r="A28" s="31"/>
      <c r="B28" s="2" t="s">
        <v>57</v>
      </c>
      <c r="C28" s="23"/>
      <c r="D28" s="23"/>
      <c r="E28" s="2"/>
      <c r="F28" s="2"/>
      <c r="G28" s="2"/>
      <c r="H28" s="23"/>
      <c r="I28" s="23"/>
      <c r="J28" s="23"/>
      <c r="K28" s="23"/>
      <c r="L28" s="10"/>
      <c r="M28" s="10"/>
      <c r="N28" s="10"/>
      <c r="O28" s="32"/>
      <c r="P28" s="235"/>
      <c r="Q28" s="236"/>
      <c r="R28" s="236"/>
      <c r="S28" s="236"/>
      <c r="T28" s="236"/>
      <c r="U28" s="236"/>
      <c r="V28" s="237"/>
    </row>
    <row r="29" spans="1:22" x14ac:dyDescent="0.2">
      <c r="A29" s="31">
        <v>614520</v>
      </c>
      <c r="B29" s="2">
        <v>1</v>
      </c>
      <c r="C29" s="23" t="s">
        <v>55</v>
      </c>
      <c r="D29" s="23"/>
      <c r="E29" s="2"/>
      <c r="F29" s="2"/>
      <c r="G29" s="2"/>
      <c r="H29" s="36">
        <v>0</v>
      </c>
      <c r="I29" s="2"/>
      <c r="J29" s="36">
        <v>0</v>
      </c>
      <c r="K29" s="36"/>
      <c r="L29" s="28">
        <v>0</v>
      </c>
      <c r="M29" s="44">
        <f>H29*L29+J29*L29</f>
        <v>0</v>
      </c>
      <c r="N29" s="199">
        <f>M29*'Fringe Rates'!$G$7</f>
        <v>0</v>
      </c>
      <c r="O29" s="44">
        <f>M29+N29</f>
        <v>0</v>
      </c>
      <c r="P29" s="238">
        <v>0</v>
      </c>
      <c r="Q29" s="220"/>
      <c r="R29" s="239">
        <v>0</v>
      </c>
      <c r="S29" s="220"/>
      <c r="T29" s="220">
        <f>L29*(P29+R29)</f>
        <v>0</v>
      </c>
      <c r="U29" s="234">
        <f>T29*'Fringe Rates'!$B$7</f>
        <v>0</v>
      </c>
      <c r="V29" s="222">
        <f>T29+U29</f>
        <v>0</v>
      </c>
    </row>
    <row r="30" spans="1:22" x14ac:dyDescent="0.2">
      <c r="A30" s="31">
        <v>614520</v>
      </c>
      <c r="B30" s="2">
        <v>2</v>
      </c>
      <c r="C30" s="23" t="s">
        <v>55</v>
      </c>
      <c r="D30" s="23"/>
      <c r="E30" s="2"/>
      <c r="F30" s="2"/>
      <c r="G30" s="2"/>
      <c r="H30" s="36">
        <v>0</v>
      </c>
      <c r="I30" s="2"/>
      <c r="J30" s="36">
        <v>0</v>
      </c>
      <c r="K30" s="36"/>
      <c r="L30" s="28">
        <v>0</v>
      </c>
      <c r="M30" s="44">
        <f>H30*L30+J30*L30</f>
        <v>0</v>
      </c>
      <c r="N30" s="199">
        <f>M30*'Fringe Rates'!$G$7</f>
        <v>0</v>
      </c>
      <c r="O30" s="44">
        <f>M30+N30</f>
        <v>0</v>
      </c>
      <c r="P30" s="238">
        <v>0</v>
      </c>
      <c r="Q30" s="220"/>
      <c r="R30" s="239">
        <v>0</v>
      </c>
      <c r="S30" s="220"/>
      <c r="T30" s="220">
        <f>L30*(P30+R30)</f>
        <v>0</v>
      </c>
      <c r="U30" s="234">
        <f>T30*'Fringe Rates'!$B$7</f>
        <v>0</v>
      </c>
      <c r="V30" s="222">
        <f t="shared" ref="V30:V35" si="8">T30+U30</f>
        <v>0</v>
      </c>
    </row>
    <row r="31" spans="1:22" x14ac:dyDescent="0.2">
      <c r="A31" s="31">
        <v>614520</v>
      </c>
      <c r="B31" s="2">
        <v>3</v>
      </c>
      <c r="C31" s="23" t="s">
        <v>55</v>
      </c>
      <c r="D31" s="23"/>
      <c r="E31" s="2"/>
      <c r="F31" s="2"/>
      <c r="G31" s="2"/>
      <c r="H31" s="36">
        <v>0</v>
      </c>
      <c r="I31" s="2"/>
      <c r="J31" s="36">
        <v>0</v>
      </c>
      <c r="K31" s="36"/>
      <c r="L31" s="28">
        <v>0</v>
      </c>
      <c r="M31" s="44">
        <f>H31*L31+J31*L31</f>
        <v>0</v>
      </c>
      <c r="N31" s="199">
        <f>M31*'Fringe Rates'!$G$7</f>
        <v>0</v>
      </c>
      <c r="O31" s="44">
        <f>M31+N31</f>
        <v>0</v>
      </c>
      <c r="P31" s="238">
        <v>0</v>
      </c>
      <c r="Q31" s="220"/>
      <c r="R31" s="239">
        <v>0</v>
      </c>
      <c r="S31" s="220"/>
      <c r="T31" s="220">
        <f>L31*(P31+R31)</f>
        <v>0</v>
      </c>
      <c r="U31" s="234">
        <f>T31*'Fringe Rates'!$B$7</f>
        <v>0</v>
      </c>
      <c r="V31" s="222">
        <f t="shared" si="8"/>
        <v>0</v>
      </c>
    </row>
    <row r="32" spans="1:22" x14ac:dyDescent="0.2">
      <c r="A32" s="31">
        <v>614520</v>
      </c>
      <c r="B32" s="2">
        <v>4</v>
      </c>
      <c r="C32" s="23" t="s">
        <v>55</v>
      </c>
      <c r="D32" s="23"/>
      <c r="E32" s="2"/>
      <c r="F32" s="2"/>
      <c r="G32" s="2"/>
      <c r="H32" s="36">
        <v>0</v>
      </c>
      <c r="I32" s="2"/>
      <c r="J32" s="36">
        <v>0</v>
      </c>
      <c r="K32" s="36"/>
      <c r="L32" s="28">
        <v>0</v>
      </c>
      <c r="M32" s="44">
        <f>H32*L32+J32*L32</f>
        <v>0</v>
      </c>
      <c r="N32" s="199">
        <f>M32*'Fringe Rates'!$G$7</f>
        <v>0</v>
      </c>
      <c r="O32" s="44">
        <f>M32+N32</f>
        <v>0</v>
      </c>
      <c r="P32" s="238">
        <v>0</v>
      </c>
      <c r="Q32" s="220"/>
      <c r="R32" s="239">
        <v>0</v>
      </c>
      <c r="S32" s="220"/>
      <c r="T32" s="220">
        <f>L32*(P32+R32)</f>
        <v>0</v>
      </c>
      <c r="U32" s="234">
        <f>T32*'Fringe Rates'!$B$7</f>
        <v>0</v>
      </c>
      <c r="V32" s="222">
        <f t="shared" si="8"/>
        <v>0</v>
      </c>
    </row>
    <row r="33" spans="1:22" x14ac:dyDescent="0.2">
      <c r="A33" s="31"/>
      <c r="B33" s="2"/>
      <c r="C33" s="23"/>
      <c r="D33" s="23"/>
      <c r="E33" s="2"/>
      <c r="F33" s="2"/>
      <c r="G33" s="2"/>
      <c r="H33" s="20"/>
      <c r="I33" s="20"/>
      <c r="J33" s="20"/>
      <c r="K33" s="20"/>
      <c r="L33" s="55"/>
      <c r="M33" s="20"/>
      <c r="N33" s="205"/>
      <c r="O33" s="20"/>
      <c r="P33" s="240"/>
      <c r="Q33" s="241"/>
      <c r="R33" s="241"/>
      <c r="S33" s="241"/>
      <c r="T33" s="241"/>
      <c r="U33" s="241"/>
      <c r="V33" s="225"/>
    </row>
    <row r="34" spans="1:22" x14ac:dyDescent="0.2">
      <c r="A34" s="31">
        <v>614120</v>
      </c>
      <c r="B34" s="23">
        <v>5</v>
      </c>
      <c r="C34" s="23" t="s">
        <v>56</v>
      </c>
      <c r="D34" s="23"/>
      <c r="E34" s="23"/>
      <c r="F34" s="23"/>
      <c r="G34" s="23"/>
      <c r="H34" s="36">
        <v>0</v>
      </c>
      <c r="I34" s="2"/>
      <c r="J34" s="36">
        <v>0</v>
      </c>
      <c r="K34" s="36"/>
      <c r="L34" s="28">
        <v>0</v>
      </c>
      <c r="M34" s="44">
        <f>H34*L34+J34*L34</f>
        <v>0</v>
      </c>
      <c r="N34" s="199">
        <f>M34*'Fringe Rates'!$G$9</f>
        <v>0</v>
      </c>
      <c r="O34" s="44">
        <f>M34+N34</f>
        <v>0</v>
      </c>
      <c r="P34" s="243">
        <v>0</v>
      </c>
      <c r="Q34" s="220"/>
      <c r="R34" s="239">
        <v>0</v>
      </c>
      <c r="S34" s="220"/>
      <c r="T34" s="220">
        <f>L34*(P34+R34)</f>
        <v>0</v>
      </c>
      <c r="U34" s="234">
        <f>T34*'Fringe Rates'!$B$9</f>
        <v>0</v>
      </c>
      <c r="V34" s="222">
        <f t="shared" si="8"/>
        <v>0</v>
      </c>
    </row>
    <row r="35" spans="1:22" x14ac:dyDescent="0.2">
      <c r="A35" s="31">
        <v>614120</v>
      </c>
      <c r="B35" s="23">
        <v>6</v>
      </c>
      <c r="C35" s="23" t="s">
        <v>56</v>
      </c>
      <c r="D35" s="23"/>
      <c r="E35" s="23"/>
      <c r="F35" s="23"/>
      <c r="G35" s="23"/>
      <c r="H35" s="36">
        <v>0</v>
      </c>
      <c r="I35" s="2"/>
      <c r="J35" s="36">
        <v>0</v>
      </c>
      <c r="K35" s="36"/>
      <c r="L35" s="28">
        <v>0</v>
      </c>
      <c r="M35" s="44">
        <f>H35*L35+J35*L35</f>
        <v>0</v>
      </c>
      <c r="N35" s="199">
        <f>M35*'Fringe Rates'!$G$9</f>
        <v>0</v>
      </c>
      <c r="O35" s="44">
        <f>M35+N35</f>
        <v>0</v>
      </c>
      <c r="P35" s="243">
        <v>0</v>
      </c>
      <c r="Q35" s="220"/>
      <c r="R35" s="239">
        <v>0</v>
      </c>
      <c r="S35" s="220"/>
      <c r="T35" s="220">
        <f>L35*(P35+R35)</f>
        <v>0</v>
      </c>
      <c r="U35" s="234">
        <f>T35*'Fringe Rates'!$B$9</f>
        <v>0</v>
      </c>
      <c r="V35" s="222">
        <f t="shared" si="8"/>
        <v>0</v>
      </c>
    </row>
    <row r="36" spans="1:22" x14ac:dyDescent="0.2">
      <c r="A36" s="31"/>
      <c r="B36" s="38"/>
      <c r="P36" s="310"/>
      <c r="V36" s="305"/>
    </row>
    <row r="37" spans="1:22" x14ac:dyDescent="0.2">
      <c r="A37" s="31"/>
      <c r="B37" s="56" t="s">
        <v>58</v>
      </c>
      <c r="C37" s="56"/>
      <c r="D37" s="56"/>
      <c r="E37" s="56"/>
      <c r="F37" s="56"/>
      <c r="G37" s="56"/>
      <c r="H37" s="56"/>
      <c r="I37" s="56"/>
      <c r="J37" s="56"/>
      <c r="K37" s="56"/>
      <c r="L37" s="64"/>
      <c r="M37" s="64">
        <f>SUM(M29:M35)</f>
        <v>0</v>
      </c>
      <c r="N37" s="64">
        <f>SUM(N29:N35)</f>
        <v>0</v>
      </c>
      <c r="O37" s="64">
        <f>SUM(O29:O35)</f>
        <v>0</v>
      </c>
      <c r="P37" s="301"/>
      <c r="Q37" s="302"/>
      <c r="R37" s="302"/>
      <c r="S37" s="302"/>
      <c r="T37" s="220">
        <f>SUM(T29:T36)</f>
        <v>0</v>
      </c>
      <c r="U37" s="220">
        <f>SUM(U29:U36)</f>
        <v>0</v>
      </c>
      <c r="V37" s="222">
        <f>SUM(V29:V35)</f>
        <v>0</v>
      </c>
    </row>
    <row r="38" spans="1:22" x14ac:dyDescent="0.2">
      <c r="A38" s="31"/>
      <c r="B38" s="38"/>
      <c r="P38" s="310"/>
      <c r="V38" s="246"/>
    </row>
    <row r="39" spans="1:22" x14ac:dyDescent="0.2">
      <c r="A39" s="31"/>
      <c r="B39" s="37"/>
      <c r="C39" s="23"/>
      <c r="D39" s="23"/>
      <c r="E39" s="23"/>
      <c r="F39" s="23"/>
      <c r="G39" s="23"/>
      <c r="H39" s="23"/>
      <c r="I39" s="23"/>
      <c r="J39" s="23"/>
      <c r="K39" s="23"/>
      <c r="L39" s="12"/>
      <c r="M39" s="12"/>
      <c r="N39" s="12"/>
      <c r="O39" s="12"/>
      <c r="P39" s="303"/>
      <c r="Q39" s="304"/>
      <c r="R39" s="304"/>
      <c r="S39" s="304"/>
      <c r="T39" s="304"/>
      <c r="U39" s="304"/>
      <c r="V39" s="225"/>
    </row>
    <row r="40" spans="1:22" s="207" customFormat="1" ht="15.75" x14ac:dyDescent="0.25">
      <c r="A40" s="31"/>
      <c r="B40" s="119" t="s">
        <v>1</v>
      </c>
      <c r="C40" s="119"/>
      <c r="D40" s="119"/>
      <c r="E40" s="119"/>
      <c r="F40" s="119"/>
      <c r="G40" s="119"/>
      <c r="H40" s="119"/>
      <c r="I40" s="119"/>
      <c r="J40" s="119"/>
      <c r="K40" s="119"/>
      <c r="L40" s="208"/>
      <c r="M40" s="208">
        <f>+SUM(M15+M37+M24)</f>
        <v>0</v>
      </c>
      <c r="N40" s="208">
        <f>+SUM(N15+N37+N24)</f>
        <v>0</v>
      </c>
      <c r="O40" s="208">
        <f>+SUM(O15+O37+O24)</f>
        <v>0</v>
      </c>
      <c r="P40" s="311"/>
      <c r="Q40" s="312"/>
      <c r="R40" s="312"/>
      <c r="S40" s="312"/>
      <c r="T40" s="248">
        <f>T15+T24+T37</f>
        <v>0</v>
      </c>
      <c r="U40" s="248">
        <f>U15+U24+U37</f>
        <v>0</v>
      </c>
      <c r="V40" s="249">
        <f>+SUM(V15+V37+V24)</f>
        <v>0</v>
      </c>
    </row>
    <row r="41" spans="1:22" x14ac:dyDescent="0.2">
      <c r="A41" s="31"/>
      <c r="B41" s="23"/>
      <c r="C41" s="23"/>
      <c r="D41" s="23"/>
      <c r="E41" s="23"/>
      <c r="F41" s="23"/>
      <c r="G41" s="23"/>
      <c r="H41" s="23"/>
      <c r="I41" s="23"/>
      <c r="J41" s="23"/>
      <c r="K41" s="23"/>
      <c r="L41" s="10"/>
      <c r="M41" s="10"/>
      <c r="N41" s="10"/>
      <c r="O41" s="11"/>
      <c r="P41" s="256"/>
      <c r="Q41" s="257"/>
      <c r="R41" s="257"/>
      <c r="S41" s="257"/>
      <c r="T41" s="257"/>
      <c r="U41" s="257"/>
      <c r="V41" s="252"/>
    </row>
    <row r="42" spans="1:22" x14ac:dyDescent="0.2">
      <c r="A42" s="31"/>
      <c r="B42" s="23" t="s">
        <v>218</v>
      </c>
      <c r="C42" s="23"/>
      <c r="D42" s="23"/>
      <c r="E42" s="23"/>
      <c r="F42" s="23"/>
      <c r="G42" s="23"/>
      <c r="H42" s="23"/>
      <c r="I42" s="23"/>
      <c r="J42" s="23"/>
      <c r="K42" s="23"/>
      <c r="L42" s="10"/>
      <c r="M42" s="10"/>
      <c r="N42" s="10"/>
      <c r="O42" s="11"/>
      <c r="P42" s="256"/>
      <c r="Q42" s="257"/>
      <c r="R42" s="257"/>
      <c r="S42" s="257"/>
      <c r="T42" s="257"/>
      <c r="U42" s="257"/>
      <c r="V42" s="252"/>
    </row>
    <row r="43" spans="1:22" x14ac:dyDescent="0.2">
      <c r="A43" s="31">
        <v>750000</v>
      </c>
      <c r="B43" s="23">
        <v>1</v>
      </c>
      <c r="C43" s="48" t="s">
        <v>217</v>
      </c>
      <c r="D43" s="48"/>
      <c r="E43" s="48"/>
      <c r="F43" s="48"/>
      <c r="G43" s="48"/>
      <c r="H43" s="48"/>
      <c r="I43" s="48"/>
      <c r="J43" s="48"/>
      <c r="K43" s="48"/>
      <c r="L43" s="10"/>
      <c r="M43" s="10"/>
      <c r="N43" s="10"/>
      <c r="O43" s="45">
        <v>0</v>
      </c>
      <c r="P43" s="253"/>
      <c r="Q43" s="254"/>
      <c r="R43" s="254"/>
      <c r="S43" s="254"/>
      <c r="T43" s="254"/>
      <c r="U43" s="254"/>
      <c r="V43" s="255">
        <v>0</v>
      </c>
    </row>
    <row r="44" spans="1:22" x14ac:dyDescent="0.2">
      <c r="A44" s="31">
        <v>750000</v>
      </c>
      <c r="B44" s="23">
        <v>2</v>
      </c>
      <c r="C44" s="48" t="s">
        <v>217</v>
      </c>
      <c r="D44" s="48"/>
      <c r="E44" s="48"/>
      <c r="F44" s="48"/>
      <c r="G44" s="48"/>
      <c r="H44" s="48"/>
      <c r="I44" s="48"/>
      <c r="J44" s="48"/>
      <c r="K44" s="48"/>
      <c r="L44" s="10"/>
      <c r="M44" s="10"/>
      <c r="N44" s="10"/>
      <c r="O44" s="45">
        <v>0</v>
      </c>
      <c r="P44" s="253"/>
      <c r="Q44" s="254"/>
      <c r="R44" s="254"/>
      <c r="S44" s="254"/>
      <c r="T44" s="254"/>
      <c r="U44" s="254"/>
      <c r="V44" s="255">
        <v>0</v>
      </c>
    </row>
    <row r="45" spans="1:22" x14ac:dyDescent="0.2">
      <c r="A45" s="31">
        <v>750000</v>
      </c>
      <c r="B45" s="23">
        <v>3</v>
      </c>
      <c r="C45" s="48" t="s">
        <v>217</v>
      </c>
      <c r="D45" s="48"/>
      <c r="E45" s="48"/>
      <c r="F45" s="48"/>
      <c r="G45" s="48"/>
      <c r="H45" s="48"/>
      <c r="I45" s="48"/>
      <c r="J45" s="48"/>
      <c r="K45" s="48"/>
      <c r="L45" s="10"/>
      <c r="M45" s="10"/>
      <c r="N45" s="10"/>
      <c r="O45" s="45">
        <v>0</v>
      </c>
      <c r="P45" s="253"/>
      <c r="Q45" s="254"/>
      <c r="R45" s="254"/>
      <c r="S45" s="254"/>
      <c r="T45" s="254"/>
      <c r="U45" s="254"/>
      <c r="V45" s="255">
        <v>0</v>
      </c>
    </row>
    <row r="46" spans="1:22" x14ac:dyDescent="0.2">
      <c r="A46" s="31">
        <v>750000</v>
      </c>
      <c r="B46" s="23">
        <v>4</v>
      </c>
      <c r="C46" s="48" t="s">
        <v>217</v>
      </c>
      <c r="D46" s="48"/>
      <c r="E46" s="48"/>
      <c r="F46" s="48"/>
      <c r="G46" s="48"/>
      <c r="H46" s="48"/>
      <c r="I46" s="48"/>
      <c r="J46" s="48"/>
      <c r="K46" s="48"/>
      <c r="L46" s="10"/>
      <c r="M46" s="10"/>
      <c r="N46" s="10"/>
      <c r="O46" s="45">
        <v>0</v>
      </c>
      <c r="P46" s="253"/>
      <c r="Q46" s="254"/>
      <c r="R46" s="254"/>
      <c r="S46" s="254"/>
      <c r="T46" s="254"/>
      <c r="U46" s="254"/>
      <c r="V46" s="255">
        <v>0</v>
      </c>
    </row>
    <row r="47" spans="1:22" x14ac:dyDescent="0.2">
      <c r="A47" s="31">
        <v>750000</v>
      </c>
      <c r="B47" s="23">
        <v>5</v>
      </c>
      <c r="C47" s="48" t="s">
        <v>217</v>
      </c>
      <c r="D47" s="48"/>
      <c r="E47" s="48"/>
      <c r="F47" s="48"/>
      <c r="G47" s="48"/>
      <c r="H47" s="48"/>
      <c r="I47" s="48"/>
      <c r="J47" s="48"/>
      <c r="K47" s="48"/>
      <c r="L47" s="10"/>
      <c r="M47" s="10"/>
      <c r="N47" s="10"/>
      <c r="O47" s="45">
        <v>0</v>
      </c>
      <c r="P47" s="253"/>
      <c r="Q47" s="254"/>
      <c r="R47" s="254"/>
      <c r="S47" s="254"/>
      <c r="T47" s="254"/>
      <c r="U47" s="254"/>
      <c r="V47" s="255">
        <v>0</v>
      </c>
    </row>
    <row r="48" spans="1:22" x14ac:dyDescent="0.2">
      <c r="A48" s="31"/>
      <c r="B48" s="23"/>
      <c r="C48" s="23"/>
      <c r="D48" s="23"/>
      <c r="E48" s="23"/>
      <c r="F48" s="23"/>
      <c r="G48" s="23"/>
      <c r="H48" s="23"/>
      <c r="I48" s="23"/>
      <c r="J48" s="23"/>
      <c r="K48" s="23"/>
      <c r="L48" s="10"/>
      <c r="M48" s="10"/>
      <c r="N48" s="10"/>
      <c r="O48" s="11"/>
      <c r="P48" s="256"/>
      <c r="Q48" s="257"/>
      <c r="R48" s="257"/>
      <c r="S48" s="257"/>
      <c r="T48" s="257"/>
      <c r="U48" s="257"/>
      <c r="V48" s="306"/>
    </row>
    <row r="49" spans="1:22" x14ac:dyDescent="0.2">
      <c r="A49" s="31"/>
      <c r="B49" s="56" t="s">
        <v>2</v>
      </c>
      <c r="C49" s="56"/>
      <c r="D49" s="56"/>
      <c r="E49" s="56"/>
      <c r="F49" s="56"/>
      <c r="G49" s="56"/>
      <c r="H49" s="56"/>
      <c r="I49" s="56"/>
      <c r="J49" s="56"/>
      <c r="K49" s="56"/>
      <c r="L49" s="58"/>
      <c r="M49" s="58"/>
      <c r="N49" s="58"/>
      <c r="O49" s="64">
        <f>+SUM(O43:O47)</f>
        <v>0</v>
      </c>
      <c r="P49" s="301"/>
      <c r="Q49" s="302"/>
      <c r="R49" s="302"/>
      <c r="S49" s="302"/>
      <c r="T49" s="302"/>
      <c r="U49" s="302"/>
      <c r="V49" s="222">
        <f>SUM(V43:V47)</f>
        <v>0</v>
      </c>
    </row>
    <row r="50" spans="1:22" x14ac:dyDescent="0.2">
      <c r="A50" s="31"/>
      <c r="B50" s="23"/>
      <c r="C50" s="23"/>
      <c r="D50" s="23"/>
      <c r="E50" s="23"/>
      <c r="F50" s="23"/>
      <c r="G50" s="23"/>
      <c r="H50" s="23"/>
      <c r="I50" s="23"/>
      <c r="J50" s="23"/>
      <c r="K50" s="23"/>
      <c r="L50" s="10"/>
      <c r="M50" s="10"/>
      <c r="N50" s="10"/>
      <c r="O50" s="11"/>
      <c r="P50" s="256"/>
      <c r="Q50" s="257"/>
      <c r="R50" s="257"/>
      <c r="S50" s="257"/>
      <c r="T50" s="257"/>
      <c r="U50" s="257"/>
      <c r="V50" s="307"/>
    </row>
    <row r="51" spans="1:22" x14ac:dyDescent="0.2">
      <c r="A51" s="31"/>
      <c r="B51" s="23" t="s">
        <v>49</v>
      </c>
      <c r="C51" s="23"/>
      <c r="D51" s="23"/>
      <c r="E51" s="23"/>
      <c r="F51" s="23"/>
      <c r="G51" s="23"/>
      <c r="H51" s="23"/>
      <c r="I51" s="23"/>
      <c r="J51" s="23"/>
      <c r="K51" s="23"/>
      <c r="L51" s="2"/>
      <c r="M51" s="2"/>
      <c r="N51" s="10"/>
      <c r="O51" s="11"/>
      <c r="P51" s="256"/>
      <c r="Q51" s="257"/>
      <c r="R51" s="257"/>
      <c r="S51" s="257"/>
      <c r="T51" s="257"/>
      <c r="U51" s="257"/>
      <c r="V51" s="307"/>
    </row>
    <row r="52" spans="1:22" x14ac:dyDescent="0.2">
      <c r="A52" s="31">
        <v>731000</v>
      </c>
      <c r="B52" s="23">
        <v>1</v>
      </c>
      <c r="C52" s="23" t="s">
        <v>8</v>
      </c>
      <c r="D52" s="23"/>
      <c r="E52" s="23" t="s">
        <v>160</v>
      </c>
      <c r="F52" s="23"/>
      <c r="G52" s="28"/>
      <c r="H52" s="23"/>
      <c r="I52" s="23"/>
      <c r="J52" s="28"/>
      <c r="K52" s="28"/>
      <c r="L52" s="2"/>
      <c r="M52" s="13"/>
      <c r="N52" s="13"/>
      <c r="O52" s="45">
        <v>0</v>
      </c>
      <c r="P52" s="253"/>
      <c r="Q52" s="254"/>
      <c r="R52" s="254"/>
      <c r="S52" s="254"/>
      <c r="T52" s="254"/>
      <c r="U52" s="254"/>
      <c r="V52" s="255">
        <v>0</v>
      </c>
    </row>
    <row r="53" spans="1:22" x14ac:dyDescent="0.2">
      <c r="A53" s="31">
        <v>731310</v>
      </c>
      <c r="B53" s="23">
        <v>2</v>
      </c>
      <c r="C53" s="23" t="s">
        <v>25</v>
      </c>
      <c r="D53" s="23"/>
      <c r="E53" s="23"/>
      <c r="F53" s="23"/>
      <c r="G53" s="28"/>
      <c r="H53" s="23"/>
      <c r="I53" s="23"/>
      <c r="J53" s="28"/>
      <c r="K53" s="28"/>
      <c r="L53" s="2"/>
      <c r="M53" s="2"/>
      <c r="N53" s="13"/>
      <c r="O53" s="45">
        <v>0</v>
      </c>
      <c r="P53" s="253"/>
      <c r="Q53" s="254"/>
      <c r="R53" s="254"/>
      <c r="S53" s="254"/>
      <c r="T53" s="254"/>
      <c r="U53" s="254"/>
      <c r="V53" s="255">
        <v>0</v>
      </c>
    </row>
    <row r="54" spans="1:22" ht="13.5" customHeight="1" x14ac:dyDescent="0.2">
      <c r="A54" s="31"/>
      <c r="B54" s="23"/>
      <c r="C54" s="23"/>
      <c r="D54" s="23"/>
      <c r="E54" s="23"/>
      <c r="F54" s="23"/>
      <c r="G54" s="23"/>
      <c r="H54" s="23"/>
      <c r="I54" s="23"/>
      <c r="J54" s="23"/>
      <c r="K54" s="23"/>
      <c r="L54" s="10"/>
      <c r="M54" s="10"/>
      <c r="N54" s="10"/>
      <c r="O54" s="11"/>
      <c r="P54" s="256"/>
      <c r="Q54" s="257"/>
      <c r="R54" s="257"/>
      <c r="S54" s="257"/>
      <c r="T54" s="257"/>
      <c r="U54" s="257"/>
      <c r="V54" s="306"/>
    </row>
    <row r="55" spans="1:22" x14ac:dyDescent="0.2">
      <c r="A55" s="31"/>
      <c r="B55" s="56" t="s">
        <v>3</v>
      </c>
      <c r="C55" s="56"/>
      <c r="D55" s="56"/>
      <c r="E55" s="56"/>
      <c r="F55" s="56"/>
      <c r="G55" s="56"/>
      <c r="H55" s="56"/>
      <c r="I55" s="56"/>
      <c r="J55" s="56"/>
      <c r="K55" s="56"/>
      <c r="L55" s="58"/>
      <c r="M55" s="58"/>
      <c r="N55" s="58"/>
      <c r="O55" s="64">
        <f>SUM(O52:O53)</f>
        <v>0</v>
      </c>
      <c r="P55" s="301"/>
      <c r="Q55" s="302"/>
      <c r="R55" s="302"/>
      <c r="S55" s="302"/>
      <c r="T55" s="302"/>
      <c r="U55" s="302"/>
      <c r="V55" s="222">
        <f>SUM(V52:V53)</f>
        <v>0</v>
      </c>
    </row>
    <row r="56" spans="1:22" x14ac:dyDescent="0.2">
      <c r="A56" s="31"/>
      <c r="B56" s="23"/>
      <c r="C56" s="23"/>
      <c r="D56" s="23"/>
      <c r="E56" s="23"/>
      <c r="F56" s="23"/>
      <c r="G56" s="23"/>
      <c r="H56" s="23"/>
      <c r="I56" s="23"/>
      <c r="J56" s="23"/>
      <c r="K56" s="23"/>
      <c r="L56" s="10"/>
      <c r="M56" s="10"/>
      <c r="N56" s="10"/>
      <c r="O56" s="11"/>
      <c r="P56" s="256"/>
      <c r="Q56" s="257"/>
      <c r="R56" s="257"/>
      <c r="S56" s="257"/>
      <c r="T56" s="257"/>
      <c r="U56" s="257"/>
      <c r="V56" s="307"/>
    </row>
    <row r="57" spans="1:22" x14ac:dyDescent="0.2">
      <c r="A57" s="31"/>
      <c r="B57" s="23" t="s">
        <v>97</v>
      </c>
      <c r="C57" s="23"/>
      <c r="D57" s="23"/>
      <c r="E57" s="23"/>
      <c r="F57" s="22"/>
      <c r="G57" s="23"/>
      <c r="H57" s="23"/>
      <c r="I57" s="23"/>
      <c r="J57" s="23"/>
      <c r="K57" s="23"/>
      <c r="L57" s="10"/>
      <c r="M57" s="10"/>
      <c r="N57" s="10"/>
      <c r="O57" s="11"/>
      <c r="P57" s="256"/>
      <c r="Q57" s="257"/>
      <c r="R57" s="257"/>
      <c r="S57" s="257"/>
      <c r="T57" s="257"/>
      <c r="U57" s="257"/>
      <c r="V57" s="307"/>
    </row>
    <row r="58" spans="1:22" x14ac:dyDescent="0.2">
      <c r="A58" s="31">
        <v>719549</v>
      </c>
      <c r="B58" s="23">
        <v>1</v>
      </c>
      <c r="C58" s="23" t="s">
        <v>26</v>
      </c>
      <c r="D58" s="23"/>
      <c r="E58" s="23"/>
      <c r="F58" s="22"/>
      <c r="G58" s="23"/>
      <c r="H58" s="23"/>
      <c r="I58" s="23"/>
      <c r="J58" s="23"/>
      <c r="K58" s="23"/>
      <c r="L58" s="10"/>
      <c r="M58" s="10"/>
      <c r="N58" s="10"/>
      <c r="O58" s="45">
        <v>0</v>
      </c>
      <c r="P58" s="253"/>
      <c r="Q58" s="254"/>
      <c r="R58" s="254"/>
      <c r="S58" s="254"/>
      <c r="T58" s="254"/>
      <c r="U58" s="254"/>
      <c r="V58" s="255">
        <v>0</v>
      </c>
    </row>
    <row r="59" spans="1:22" x14ac:dyDescent="0.2">
      <c r="A59" s="31">
        <v>731129</v>
      </c>
      <c r="B59" s="23">
        <v>2</v>
      </c>
      <c r="C59" s="23" t="s">
        <v>27</v>
      </c>
      <c r="D59" s="23"/>
      <c r="E59" s="23"/>
      <c r="F59" s="22"/>
      <c r="G59" s="23"/>
      <c r="H59" s="23"/>
      <c r="I59" s="23"/>
      <c r="J59" s="23"/>
      <c r="K59" s="23"/>
      <c r="L59" s="10"/>
      <c r="M59" s="10"/>
      <c r="N59" s="10"/>
      <c r="O59" s="45">
        <v>0</v>
      </c>
      <c r="P59" s="253"/>
      <c r="Q59" s="254"/>
      <c r="R59" s="254"/>
      <c r="S59" s="254"/>
      <c r="T59" s="254"/>
      <c r="U59" s="254"/>
      <c r="V59" s="255">
        <v>0</v>
      </c>
    </row>
    <row r="60" spans="1:22" x14ac:dyDescent="0.2">
      <c r="A60" s="31">
        <v>731159</v>
      </c>
      <c r="B60" s="23">
        <v>3</v>
      </c>
      <c r="C60" s="23" t="s">
        <v>28</v>
      </c>
      <c r="D60" s="23"/>
      <c r="E60" s="23"/>
      <c r="F60" s="22"/>
      <c r="G60" s="23"/>
      <c r="H60" s="23"/>
      <c r="I60" s="23"/>
      <c r="J60" s="23"/>
      <c r="K60" s="23"/>
      <c r="L60" s="10"/>
      <c r="M60" s="10"/>
      <c r="N60" s="10"/>
      <c r="O60" s="45">
        <v>0</v>
      </c>
      <c r="P60" s="253"/>
      <c r="Q60" s="254"/>
      <c r="R60" s="254"/>
      <c r="S60" s="254"/>
      <c r="T60" s="254"/>
      <c r="U60" s="254"/>
      <c r="V60" s="255">
        <v>0</v>
      </c>
    </row>
    <row r="61" spans="1:22" x14ac:dyDescent="0.2">
      <c r="A61" s="31">
        <v>729909</v>
      </c>
      <c r="B61" s="23">
        <v>4</v>
      </c>
      <c r="C61" s="23" t="s">
        <v>15</v>
      </c>
      <c r="D61" s="23"/>
      <c r="E61" s="23"/>
      <c r="F61" s="22"/>
      <c r="G61" s="23"/>
      <c r="H61" s="23"/>
      <c r="I61" s="23"/>
      <c r="J61" s="23"/>
      <c r="K61" s="23"/>
      <c r="L61" s="10"/>
      <c r="M61" s="10"/>
      <c r="N61" s="10"/>
      <c r="O61" s="45">
        <v>0</v>
      </c>
      <c r="P61" s="253"/>
      <c r="Q61" s="254"/>
      <c r="R61" s="254"/>
      <c r="S61" s="254"/>
      <c r="T61" s="254"/>
      <c r="U61" s="254"/>
      <c r="V61" s="255">
        <v>0</v>
      </c>
    </row>
    <row r="62" spans="1:22" x14ac:dyDescent="0.2">
      <c r="A62" s="31"/>
      <c r="B62" s="23"/>
      <c r="C62" s="23"/>
      <c r="D62" s="23"/>
      <c r="E62" s="23"/>
      <c r="F62" s="22"/>
      <c r="G62" s="23"/>
      <c r="H62" s="23"/>
      <c r="I62" s="23"/>
      <c r="J62" s="23"/>
      <c r="K62" s="23"/>
      <c r="L62" s="10"/>
      <c r="M62" s="10"/>
      <c r="N62" s="10"/>
      <c r="O62" s="11"/>
      <c r="P62" s="256"/>
      <c r="Q62" s="257"/>
      <c r="R62" s="257"/>
      <c r="S62" s="257"/>
      <c r="T62" s="257"/>
      <c r="U62" s="257"/>
      <c r="V62" s="307"/>
    </row>
    <row r="63" spans="1:22" x14ac:dyDescent="0.2">
      <c r="A63" s="31"/>
      <c r="B63" s="56" t="s">
        <v>105</v>
      </c>
      <c r="C63" s="56"/>
      <c r="D63" s="56"/>
      <c r="E63" s="56"/>
      <c r="F63" s="60"/>
      <c r="G63" s="56"/>
      <c r="H63" s="56"/>
      <c r="I63" s="56"/>
      <c r="J63" s="56"/>
      <c r="K63" s="56"/>
      <c r="L63" s="58"/>
      <c r="M63" s="58"/>
      <c r="N63" s="58"/>
      <c r="O63" s="64">
        <f>SUM(O58:O62)</f>
        <v>0</v>
      </c>
      <c r="P63" s="301"/>
      <c r="Q63" s="302"/>
      <c r="R63" s="302"/>
      <c r="S63" s="302"/>
      <c r="T63" s="302"/>
      <c r="U63" s="302"/>
      <c r="V63" s="222">
        <f>SUM(V58:V61)</f>
        <v>0</v>
      </c>
    </row>
    <row r="64" spans="1:22" x14ac:dyDescent="0.2">
      <c r="A64" s="31"/>
      <c r="B64" s="23"/>
      <c r="C64" s="23"/>
      <c r="D64" s="23"/>
      <c r="E64" s="23"/>
      <c r="F64" s="23"/>
      <c r="G64" s="23"/>
      <c r="H64" s="23"/>
      <c r="I64" s="23"/>
      <c r="J64" s="23"/>
      <c r="K64" s="23"/>
      <c r="L64" s="10"/>
      <c r="M64" s="10"/>
      <c r="N64" s="10"/>
      <c r="O64" s="11"/>
      <c r="P64" s="256"/>
      <c r="Q64" s="257"/>
      <c r="R64" s="257"/>
      <c r="S64" s="257"/>
      <c r="T64" s="257"/>
      <c r="U64" s="257"/>
      <c r="V64" s="307"/>
    </row>
    <row r="65" spans="1:22" x14ac:dyDescent="0.2">
      <c r="A65" s="31"/>
      <c r="B65" s="23" t="s">
        <v>16</v>
      </c>
      <c r="C65" s="23"/>
      <c r="D65" s="23"/>
      <c r="E65" s="23"/>
      <c r="F65" s="23"/>
      <c r="G65" s="23"/>
      <c r="H65" s="23"/>
      <c r="I65" s="23"/>
      <c r="J65" s="23"/>
      <c r="K65" s="23"/>
      <c r="L65" s="10"/>
      <c r="M65" s="10"/>
      <c r="N65" s="10"/>
      <c r="O65" s="11"/>
      <c r="P65" s="256"/>
      <c r="Q65" s="257"/>
      <c r="R65" s="257"/>
      <c r="S65" s="257"/>
      <c r="T65" s="257"/>
      <c r="U65" s="257"/>
      <c r="V65" s="307"/>
    </row>
    <row r="66" spans="1:22" x14ac:dyDescent="0.2">
      <c r="A66" s="31"/>
      <c r="B66" s="23">
        <v>1</v>
      </c>
      <c r="C66" s="67" t="s">
        <v>17</v>
      </c>
      <c r="D66" s="23"/>
      <c r="E66" s="23"/>
      <c r="F66" s="23"/>
      <c r="G66" s="23"/>
      <c r="H66" s="23"/>
      <c r="I66" s="23"/>
      <c r="J66" s="23"/>
      <c r="K66" s="23"/>
      <c r="L66" s="10"/>
      <c r="M66" s="10"/>
      <c r="N66" s="10"/>
      <c r="O66" s="71"/>
      <c r="P66" s="259"/>
      <c r="Q66" s="260"/>
      <c r="R66" s="260"/>
      <c r="S66" s="260"/>
      <c r="T66" s="260"/>
      <c r="U66" s="260"/>
      <c r="V66" s="261"/>
    </row>
    <row r="67" spans="1:22" x14ac:dyDescent="0.2">
      <c r="A67" s="31">
        <v>729900</v>
      </c>
      <c r="B67" s="23"/>
      <c r="C67" s="23" t="s">
        <v>52</v>
      </c>
      <c r="D67" s="23"/>
      <c r="E67" s="23"/>
      <c r="F67" s="23"/>
      <c r="G67" s="23"/>
      <c r="H67" s="23"/>
      <c r="I67" s="23"/>
      <c r="J67" s="23"/>
      <c r="K67" s="23"/>
      <c r="L67" s="10"/>
      <c r="M67" s="10"/>
      <c r="N67" s="10"/>
      <c r="O67" s="45">
        <v>0</v>
      </c>
      <c r="P67" s="253"/>
      <c r="Q67" s="254"/>
      <c r="R67" s="254"/>
      <c r="S67" s="254"/>
      <c r="T67" s="254"/>
      <c r="U67" s="254"/>
      <c r="V67" s="255">
        <v>0</v>
      </c>
    </row>
    <row r="68" spans="1:22" x14ac:dyDescent="0.2">
      <c r="A68" s="31">
        <v>753930</v>
      </c>
      <c r="B68" s="23"/>
      <c r="C68" s="23" t="s">
        <v>53</v>
      </c>
      <c r="D68" s="23"/>
      <c r="E68" s="23"/>
      <c r="F68" s="23"/>
      <c r="G68" s="23"/>
      <c r="H68" s="23"/>
      <c r="I68" s="23"/>
      <c r="J68" s="23"/>
      <c r="K68" s="23"/>
      <c r="L68" s="10"/>
      <c r="M68" s="10"/>
      <c r="N68" s="10"/>
      <c r="O68" s="45">
        <v>0</v>
      </c>
      <c r="P68" s="253"/>
      <c r="Q68" s="254"/>
      <c r="R68" s="254"/>
      <c r="S68" s="254"/>
      <c r="T68" s="254"/>
      <c r="U68" s="254"/>
      <c r="V68" s="255">
        <v>0</v>
      </c>
    </row>
    <row r="69" spans="1:22" x14ac:dyDescent="0.2">
      <c r="A69" s="31">
        <v>754534</v>
      </c>
      <c r="B69" s="23"/>
      <c r="C69" s="23" t="s">
        <v>54</v>
      </c>
      <c r="D69" s="23"/>
      <c r="E69" s="23"/>
      <c r="F69" s="23"/>
      <c r="G69" s="23"/>
      <c r="H69" s="23"/>
      <c r="I69" s="23"/>
      <c r="J69" s="23"/>
      <c r="K69" s="23"/>
      <c r="L69" s="10"/>
      <c r="M69" s="10"/>
      <c r="N69" s="10"/>
      <c r="O69" s="45">
        <v>0</v>
      </c>
      <c r="P69" s="253"/>
      <c r="Q69" s="254"/>
      <c r="R69" s="254"/>
      <c r="S69" s="254"/>
      <c r="T69" s="254"/>
      <c r="U69" s="254"/>
      <c r="V69" s="255">
        <v>0</v>
      </c>
    </row>
    <row r="70" spans="1:22" x14ac:dyDescent="0.2">
      <c r="A70" s="31"/>
      <c r="B70" s="23"/>
      <c r="C70" s="68" t="s">
        <v>121</v>
      </c>
      <c r="D70" s="68"/>
      <c r="E70" s="68"/>
      <c r="F70" s="68"/>
      <c r="G70" s="68"/>
      <c r="H70" s="68"/>
      <c r="I70" s="68"/>
      <c r="J70" s="68"/>
      <c r="K70" s="68"/>
      <c r="L70" s="69"/>
      <c r="M70" s="69"/>
      <c r="N70" s="69"/>
      <c r="O70" s="70">
        <f>SUM(O67:O69)</f>
        <v>0</v>
      </c>
      <c r="P70" s="262"/>
      <c r="Q70" s="233"/>
      <c r="R70" s="233"/>
      <c r="S70" s="233"/>
      <c r="T70" s="233"/>
      <c r="U70" s="233"/>
      <c r="V70" s="263">
        <f>SUM(V67:V69)</f>
        <v>0</v>
      </c>
    </row>
    <row r="71" spans="1:22" x14ac:dyDescent="0.2">
      <c r="A71" s="31">
        <v>734000</v>
      </c>
      <c r="B71" s="23">
        <v>2</v>
      </c>
      <c r="C71" s="23" t="s">
        <v>18</v>
      </c>
      <c r="D71" s="23"/>
      <c r="E71" s="23"/>
      <c r="F71" s="23"/>
      <c r="G71" s="23"/>
      <c r="H71" s="23"/>
      <c r="I71" s="23"/>
      <c r="J71" s="23"/>
      <c r="K71" s="23"/>
      <c r="L71" s="10"/>
      <c r="M71" s="10"/>
      <c r="N71" s="10"/>
      <c r="O71" s="45">
        <v>0</v>
      </c>
      <c r="P71" s="253"/>
      <c r="Q71" s="254"/>
      <c r="R71" s="254"/>
      <c r="S71" s="254"/>
      <c r="T71" s="254"/>
      <c r="U71" s="254"/>
      <c r="V71" s="255">
        <v>0</v>
      </c>
    </row>
    <row r="72" spans="1:22" x14ac:dyDescent="0.2">
      <c r="A72" s="31">
        <v>732000</v>
      </c>
      <c r="B72" s="23">
        <v>3</v>
      </c>
      <c r="C72" s="23" t="s">
        <v>29</v>
      </c>
      <c r="D72" s="23"/>
      <c r="E72" s="23"/>
      <c r="F72" s="23"/>
      <c r="G72" s="23"/>
      <c r="H72" s="23"/>
      <c r="I72" s="23"/>
      <c r="J72" s="23"/>
      <c r="K72" s="23"/>
      <c r="L72" s="10"/>
      <c r="M72" s="10"/>
      <c r="N72" s="10"/>
      <c r="O72" s="45">
        <v>0</v>
      </c>
      <c r="P72" s="253"/>
      <c r="Q72" s="254"/>
      <c r="R72" s="254"/>
      <c r="S72" s="254"/>
      <c r="T72" s="254"/>
      <c r="U72" s="254"/>
      <c r="V72" s="255">
        <v>0</v>
      </c>
    </row>
    <row r="73" spans="1:22" x14ac:dyDescent="0.2">
      <c r="A73" s="31">
        <v>719535</v>
      </c>
      <c r="B73" s="23">
        <v>4</v>
      </c>
      <c r="C73" s="23" t="s">
        <v>124</v>
      </c>
      <c r="D73" s="23"/>
      <c r="E73" s="23"/>
      <c r="F73" s="23"/>
      <c r="G73" s="23"/>
      <c r="H73" s="23"/>
      <c r="I73" s="23"/>
      <c r="J73" s="23"/>
      <c r="K73" s="23"/>
      <c r="L73" s="10"/>
      <c r="M73" s="10"/>
      <c r="N73" s="10"/>
      <c r="O73" s="45">
        <v>0</v>
      </c>
      <c r="P73" s="253"/>
      <c r="Q73" s="254"/>
      <c r="R73" s="254"/>
      <c r="S73" s="254"/>
      <c r="T73" s="254"/>
      <c r="U73" s="254"/>
      <c r="V73" s="255">
        <v>0</v>
      </c>
    </row>
    <row r="74" spans="1:22" x14ac:dyDescent="0.2">
      <c r="A74" s="31">
        <v>719540</v>
      </c>
      <c r="B74" s="23">
        <v>5</v>
      </c>
      <c r="C74" s="23" t="s">
        <v>153</v>
      </c>
      <c r="D74" s="23"/>
      <c r="E74" s="23"/>
      <c r="F74" s="23"/>
      <c r="G74" s="23"/>
      <c r="H74" s="23"/>
      <c r="I74" s="23"/>
      <c r="J74" s="23"/>
      <c r="K74" s="23"/>
      <c r="L74" s="10"/>
      <c r="M74" s="10"/>
      <c r="N74" s="10"/>
      <c r="O74" s="45">
        <v>0</v>
      </c>
      <c r="P74" s="253"/>
      <c r="Q74" s="254"/>
      <c r="R74" s="254"/>
      <c r="S74" s="254"/>
      <c r="T74" s="254"/>
      <c r="U74" s="254"/>
      <c r="V74" s="255">
        <v>0</v>
      </c>
    </row>
    <row r="75" spans="1:22" x14ac:dyDescent="0.2">
      <c r="A75" s="31">
        <v>719545</v>
      </c>
      <c r="B75" s="23">
        <v>6</v>
      </c>
      <c r="C75" s="23" t="s">
        <v>154</v>
      </c>
      <c r="D75" s="23"/>
      <c r="E75" s="23"/>
      <c r="F75" s="23"/>
      <c r="G75" s="23"/>
      <c r="H75" s="23"/>
      <c r="I75" s="23"/>
      <c r="J75" s="23"/>
      <c r="K75" s="23"/>
      <c r="L75" s="10"/>
      <c r="M75" s="10"/>
      <c r="N75" s="10"/>
      <c r="O75" s="45">
        <v>0</v>
      </c>
      <c r="P75" s="253"/>
      <c r="Q75" s="254"/>
      <c r="R75" s="254"/>
      <c r="S75" s="254"/>
      <c r="T75" s="254"/>
      <c r="U75" s="254"/>
      <c r="V75" s="255">
        <v>0</v>
      </c>
    </row>
    <row r="76" spans="1:22" x14ac:dyDescent="0.2">
      <c r="A76" s="31">
        <v>765900</v>
      </c>
      <c r="B76" s="23">
        <v>7</v>
      </c>
      <c r="C76" s="23" t="s">
        <v>51</v>
      </c>
      <c r="D76" s="23"/>
      <c r="E76" s="23"/>
      <c r="F76" s="23"/>
      <c r="G76" s="23"/>
      <c r="H76" s="23"/>
      <c r="I76" s="23"/>
      <c r="J76" s="23"/>
      <c r="K76" s="23"/>
      <c r="L76" s="10"/>
      <c r="M76" s="10"/>
      <c r="N76" s="10"/>
      <c r="O76" s="45">
        <v>0</v>
      </c>
      <c r="P76" s="253"/>
      <c r="Q76" s="254"/>
      <c r="R76" s="254"/>
      <c r="S76" s="254"/>
      <c r="T76" s="254"/>
      <c r="U76" s="254"/>
      <c r="V76" s="255">
        <v>0</v>
      </c>
    </row>
    <row r="77" spans="1:22" x14ac:dyDescent="0.2">
      <c r="A77" s="31" t="s">
        <v>213</v>
      </c>
      <c r="B77" s="23">
        <v>8</v>
      </c>
      <c r="C77" s="23" t="s">
        <v>123</v>
      </c>
      <c r="D77" s="23"/>
      <c r="E77" s="23"/>
      <c r="F77" s="23"/>
      <c r="G77" s="23"/>
      <c r="H77" s="23"/>
      <c r="I77" s="23"/>
      <c r="J77" s="23"/>
      <c r="K77" s="23"/>
      <c r="L77" s="10"/>
      <c r="M77" s="10"/>
      <c r="N77" s="10"/>
      <c r="O77" s="45">
        <v>0</v>
      </c>
      <c r="P77" s="253"/>
      <c r="Q77" s="254"/>
      <c r="R77" s="254"/>
      <c r="S77" s="254"/>
      <c r="T77" s="254"/>
      <c r="U77" s="254"/>
      <c r="V77" s="255">
        <v>0</v>
      </c>
    </row>
    <row r="78" spans="1:22" x14ac:dyDescent="0.2">
      <c r="A78" s="31"/>
      <c r="B78" s="23"/>
      <c r="C78" s="23"/>
      <c r="D78" s="23"/>
      <c r="E78" s="23"/>
      <c r="F78" s="23"/>
      <c r="G78" s="23"/>
      <c r="H78" s="23"/>
      <c r="I78" s="23"/>
      <c r="J78" s="23"/>
      <c r="K78" s="23"/>
      <c r="L78" s="10"/>
      <c r="M78" s="10"/>
      <c r="N78" s="10"/>
      <c r="O78" s="11"/>
      <c r="P78" s="256"/>
      <c r="Q78" s="257"/>
      <c r="R78" s="257"/>
      <c r="S78" s="257"/>
      <c r="T78" s="257"/>
      <c r="U78" s="257"/>
      <c r="V78" s="307"/>
    </row>
    <row r="79" spans="1:22" x14ac:dyDescent="0.2">
      <c r="A79" s="31"/>
      <c r="B79" s="56" t="s">
        <v>11</v>
      </c>
      <c r="C79" s="56"/>
      <c r="D79" s="56"/>
      <c r="E79" s="56"/>
      <c r="F79" s="56"/>
      <c r="G79" s="56"/>
      <c r="H79" s="56"/>
      <c r="I79" s="56"/>
      <c r="J79" s="56"/>
      <c r="K79" s="56"/>
      <c r="L79" s="58"/>
      <c r="M79" s="58"/>
      <c r="N79" s="58"/>
      <c r="O79" s="59">
        <f>SUM(O70:O77)</f>
        <v>0</v>
      </c>
      <c r="P79" s="226"/>
      <c r="Q79" s="220"/>
      <c r="R79" s="220"/>
      <c r="S79" s="220"/>
      <c r="T79" s="220"/>
      <c r="U79" s="220"/>
      <c r="V79" s="222">
        <f>SUM(V70:V77)</f>
        <v>0</v>
      </c>
    </row>
    <row r="80" spans="1:22" x14ac:dyDescent="0.2">
      <c r="A80" s="31"/>
      <c r="B80" s="23"/>
      <c r="C80" s="23"/>
      <c r="D80" s="23"/>
      <c r="E80" s="23"/>
      <c r="F80" s="23"/>
      <c r="G80" s="23"/>
      <c r="H80" s="23"/>
      <c r="I80" s="23"/>
      <c r="J80" s="23"/>
      <c r="K80" s="23"/>
      <c r="L80" s="10"/>
      <c r="M80" s="10"/>
      <c r="N80" s="10"/>
      <c r="O80" s="11"/>
      <c r="P80" s="256"/>
      <c r="Q80" s="257"/>
      <c r="R80" s="257"/>
      <c r="S80" s="257"/>
      <c r="T80" s="257"/>
      <c r="U80" s="257"/>
      <c r="V80" s="307"/>
    </row>
    <row r="81" spans="1:22" x14ac:dyDescent="0.2">
      <c r="A81" s="31"/>
      <c r="B81" s="56" t="s">
        <v>12</v>
      </c>
      <c r="C81" s="56"/>
      <c r="D81" s="56"/>
      <c r="E81" s="56"/>
      <c r="F81" s="56"/>
      <c r="G81" s="56"/>
      <c r="H81" s="56"/>
      <c r="I81" s="56"/>
      <c r="J81" s="56"/>
      <c r="K81" s="56"/>
      <c r="L81" s="58"/>
      <c r="M81" s="58"/>
      <c r="N81" s="58"/>
      <c r="O81" s="64">
        <f>SUM(O40+O49+O55+O63+O79)</f>
        <v>0</v>
      </c>
      <c r="P81" s="301"/>
      <c r="Q81" s="302"/>
      <c r="R81" s="302"/>
      <c r="S81" s="302"/>
      <c r="T81" s="302"/>
      <c r="U81" s="302"/>
      <c r="V81" s="222">
        <f>SUM(V40+V49+V55+V63+V79)</f>
        <v>0</v>
      </c>
    </row>
    <row r="82" spans="1:22" x14ac:dyDescent="0.2">
      <c r="A82" s="31"/>
      <c r="B82" s="26"/>
      <c r="C82" s="26"/>
      <c r="D82" s="26"/>
      <c r="E82" s="26"/>
      <c r="F82" s="26"/>
      <c r="G82" s="26"/>
      <c r="H82" s="26"/>
      <c r="I82" s="26"/>
      <c r="O82" s="16"/>
      <c r="P82" s="308"/>
      <c r="Q82" s="309"/>
      <c r="R82" s="309"/>
      <c r="S82" s="309"/>
      <c r="T82" s="309"/>
      <c r="U82" s="309"/>
      <c r="V82" s="307"/>
    </row>
    <row r="83" spans="1:22" s="2" customFormat="1" x14ac:dyDescent="0.2">
      <c r="A83" s="31">
        <v>786950</v>
      </c>
      <c r="B83" s="23" t="s">
        <v>19</v>
      </c>
      <c r="C83" s="23"/>
      <c r="D83" s="23"/>
      <c r="H83" s="23" t="s">
        <v>20</v>
      </c>
      <c r="J83" s="48">
        <v>0.38</v>
      </c>
      <c r="K83" s="10"/>
      <c r="L83" s="2" t="s">
        <v>21</v>
      </c>
      <c r="M83" s="46">
        <f>O81-(O49+O63+O75+O76)</f>
        <v>0</v>
      </c>
      <c r="O83" s="44">
        <f>SUM(J83*M83)</f>
        <v>0</v>
      </c>
      <c r="P83" s="226"/>
      <c r="Q83" s="220"/>
      <c r="R83" s="220"/>
      <c r="S83" s="220"/>
      <c r="T83" s="220"/>
      <c r="U83" s="220"/>
      <c r="V83" s="222">
        <f>(V81-(V49+V63+V75+V76))*J83</f>
        <v>0</v>
      </c>
    </row>
    <row r="84" spans="1:22" s="2" customFormat="1" x14ac:dyDescent="0.2">
      <c r="A84" s="9"/>
      <c r="B84" s="23"/>
      <c r="C84" s="23"/>
      <c r="D84" s="23"/>
      <c r="E84" s="23"/>
      <c r="F84" s="23"/>
      <c r="G84" s="23"/>
      <c r="L84" s="10"/>
      <c r="M84" s="10"/>
      <c r="N84" s="10"/>
      <c r="O84" s="33"/>
      <c r="P84" s="235"/>
      <c r="Q84" s="236"/>
      <c r="R84" s="236"/>
      <c r="S84" s="236"/>
      <c r="T84" s="236"/>
      <c r="U84" s="236"/>
      <c r="V84" s="237"/>
    </row>
    <row r="85" spans="1:22" s="2" customFormat="1" ht="15.75" thickBot="1" x14ac:dyDescent="0.25">
      <c r="A85" s="9"/>
      <c r="B85" s="56" t="s">
        <v>4</v>
      </c>
      <c r="C85" s="56"/>
      <c r="D85" s="56"/>
      <c r="E85" s="56"/>
      <c r="F85" s="56"/>
      <c r="G85" s="56"/>
      <c r="H85" s="57"/>
      <c r="I85" s="57"/>
      <c r="J85" s="57"/>
      <c r="K85" s="57"/>
      <c r="L85" s="58"/>
      <c r="M85" s="58"/>
      <c r="N85" s="58"/>
      <c r="O85" s="59">
        <f>SUM(O81+O83)</f>
        <v>0</v>
      </c>
      <c r="P85" s="268"/>
      <c r="Q85" s="269"/>
      <c r="R85" s="269"/>
      <c r="S85" s="269"/>
      <c r="T85" s="269"/>
      <c r="U85" s="269"/>
      <c r="V85" s="270">
        <f>SUM(V81+V83)</f>
        <v>0</v>
      </c>
    </row>
    <row r="86" spans="1:22" s="2" customFormat="1" ht="15.75" thickBot="1" x14ac:dyDescent="0.25">
      <c r="A86" s="9"/>
    </row>
    <row r="87" spans="1:22" s="2" customFormat="1" ht="15.75" thickBot="1" x14ac:dyDescent="0.25">
      <c r="A87" s="1"/>
      <c r="B87" s="343" t="s">
        <v>48</v>
      </c>
      <c r="C87" s="344"/>
      <c r="D87" s="344"/>
      <c r="E87" s="344"/>
      <c r="F87" s="344"/>
      <c r="G87" s="344"/>
      <c r="H87" s="344"/>
      <c r="I87" s="344"/>
      <c r="J87" s="344"/>
      <c r="K87" s="344"/>
      <c r="L87" s="344"/>
      <c r="M87" s="344"/>
      <c r="N87" s="345"/>
      <c r="O87" s="360">
        <f>O85+V85</f>
        <v>0</v>
      </c>
      <c r="P87" s="361"/>
      <c r="Q87" s="361"/>
      <c r="R87" s="361"/>
      <c r="S87" s="361"/>
      <c r="T87" s="361"/>
      <c r="U87" s="361"/>
      <c r="V87" s="362"/>
    </row>
    <row r="88" spans="1:22" s="2" customFormat="1" x14ac:dyDescent="0.2">
      <c r="A88" s="31"/>
    </row>
    <row r="89" spans="1:22" ht="12" customHeight="1" x14ac:dyDescent="0.2">
      <c r="A89" s="14"/>
      <c r="B89" s="2"/>
      <c r="C89" s="2"/>
      <c r="D89" s="2"/>
      <c r="E89" s="2"/>
      <c r="F89" s="10"/>
      <c r="G89" s="2"/>
      <c r="H89" s="2"/>
      <c r="I89" s="2"/>
      <c r="J89" s="2"/>
      <c r="K89" s="2"/>
      <c r="L89" s="10"/>
      <c r="M89" s="10"/>
      <c r="N89" s="10"/>
      <c r="O89" s="10"/>
      <c r="P89" s="10"/>
      <c r="Q89" s="10"/>
      <c r="R89" s="10"/>
      <c r="S89" s="10"/>
      <c r="T89" s="10"/>
      <c r="U89" s="10"/>
    </row>
    <row r="90" spans="1:22" x14ac:dyDescent="0.2">
      <c r="A90" s="14"/>
      <c r="B90" s="357" t="s">
        <v>50</v>
      </c>
      <c r="C90" s="357"/>
      <c r="D90" s="357"/>
      <c r="E90" s="357"/>
      <c r="F90" s="357"/>
      <c r="G90" s="357"/>
      <c r="H90" s="357"/>
      <c r="I90" s="357"/>
      <c r="J90" s="357"/>
      <c r="K90" s="357"/>
      <c r="L90" s="357"/>
      <c r="M90" s="357"/>
      <c r="N90" s="357"/>
      <c r="O90" s="357"/>
      <c r="P90" s="357"/>
      <c r="Q90" s="357"/>
      <c r="R90" s="357"/>
      <c r="S90" s="357"/>
      <c r="T90" s="357"/>
      <c r="U90" s="357"/>
      <c r="V90" s="357"/>
    </row>
    <row r="91" spans="1:22" x14ac:dyDescent="0.2">
      <c r="A91" s="14"/>
      <c r="B91" s="357"/>
      <c r="C91" s="357"/>
      <c r="D91" s="357"/>
      <c r="E91" s="357"/>
      <c r="F91" s="357"/>
      <c r="G91" s="357"/>
      <c r="H91" s="357"/>
      <c r="I91" s="357"/>
      <c r="J91" s="357"/>
      <c r="K91" s="357"/>
      <c r="L91" s="357"/>
      <c r="M91" s="357"/>
      <c r="N91" s="357"/>
      <c r="O91" s="357"/>
      <c r="P91" s="357"/>
      <c r="Q91" s="357"/>
      <c r="R91" s="357"/>
      <c r="S91" s="357"/>
      <c r="T91" s="357"/>
      <c r="U91" s="357"/>
      <c r="V91" s="357"/>
    </row>
    <row r="92" spans="1:22" x14ac:dyDescent="0.2">
      <c r="A92" s="14"/>
      <c r="B92" s="357"/>
      <c r="C92" s="357"/>
      <c r="D92" s="357"/>
      <c r="E92" s="357"/>
      <c r="F92" s="357"/>
      <c r="G92" s="357"/>
      <c r="H92" s="357"/>
      <c r="I92" s="357"/>
      <c r="J92" s="357"/>
      <c r="K92" s="357"/>
      <c r="L92" s="357"/>
      <c r="M92" s="357"/>
      <c r="N92" s="357"/>
      <c r="O92" s="357"/>
      <c r="P92" s="357"/>
      <c r="Q92" s="357"/>
      <c r="R92" s="357"/>
      <c r="S92" s="357"/>
      <c r="T92" s="357"/>
      <c r="U92" s="357"/>
      <c r="V92" s="357"/>
    </row>
    <row r="93" spans="1:22" ht="12.75" customHeight="1" x14ac:dyDescent="0.2">
      <c r="A93" s="14"/>
      <c r="B93" s="357"/>
      <c r="C93" s="357"/>
      <c r="D93" s="357"/>
      <c r="E93" s="357"/>
      <c r="F93" s="357"/>
      <c r="G93" s="357"/>
      <c r="H93" s="357"/>
      <c r="I93" s="357"/>
      <c r="J93" s="357"/>
      <c r="K93" s="357"/>
      <c r="L93" s="357"/>
      <c r="M93" s="357"/>
      <c r="N93" s="357"/>
      <c r="O93" s="357"/>
      <c r="P93" s="357"/>
      <c r="Q93" s="357"/>
      <c r="R93" s="357"/>
      <c r="S93" s="357"/>
      <c r="T93" s="357"/>
      <c r="U93" s="357"/>
      <c r="V93" s="357"/>
    </row>
    <row r="94" spans="1:22" ht="12.75" customHeight="1" x14ac:dyDescent="0.2">
      <c r="A94" s="14"/>
      <c r="B94" s="357"/>
      <c r="C94" s="357"/>
      <c r="D94" s="357"/>
      <c r="E94" s="357"/>
      <c r="F94" s="357"/>
      <c r="G94" s="357"/>
      <c r="H94" s="357"/>
      <c r="I94" s="357"/>
      <c r="J94" s="357"/>
      <c r="K94" s="357"/>
      <c r="L94" s="357"/>
      <c r="M94" s="357"/>
      <c r="N94" s="357"/>
      <c r="O94" s="357"/>
      <c r="P94" s="357"/>
      <c r="Q94" s="357"/>
      <c r="R94" s="357"/>
      <c r="S94" s="357"/>
      <c r="T94" s="357"/>
      <c r="U94" s="357"/>
      <c r="V94" s="357"/>
    </row>
    <row r="95" spans="1:22" x14ac:dyDescent="0.2">
      <c r="A95" s="14"/>
      <c r="B95" s="357"/>
      <c r="C95" s="357"/>
      <c r="D95" s="357"/>
      <c r="E95" s="357"/>
      <c r="F95" s="357"/>
      <c r="G95" s="357"/>
      <c r="H95" s="357"/>
      <c r="I95" s="357"/>
      <c r="J95" s="357"/>
      <c r="K95" s="357"/>
      <c r="L95" s="357"/>
      <c r="M95" s="357"/>
      <c r="N95" s="357"/>
      <c r="O95" s="357"/>
      <c r="P95" s="357"/>
      <c r="Q95" s="357"/>
      <c r="R95" s="357"/>
      <c r="S95" s="357"/>
      <c r="T95" s="357"/>
      <c r="U95" s="357"/>
      <c r="V95" s="357"/>
    </row>
    <row r="96" spans="1:22" x14ac:dyDescent="0.2">
      <c r="A96" s="14"/>
      <c r="B96" s="357"/>
      <c r="C96" s="357"/>
      <c r="D96" s="357"/>
      <c r="E96" s="357"/>
      <c r="F96" s="357"/>
      <c r="G96" s="357"/>
      <c r="H96" s="357"/>
      <c r="I96" s="357"/>
      <c r="J96" s="357"/>
      <c r="K96" s="357"/>
      <c r="L96" s="357"/>
      <c r="M96" s="357"/>
      <c r="N96" s="357"/>
      <c r="O96" s="357"/>
      <c r="P96" s="357"/>
      <c r="Q96" s="357"/>
      <c r="R96" s="357"/>
      <c r="S96" s="357"/>
      <c r="T96" s="357"/>
      <c r="U96" s="357"/>
      <c r="V96" s="357"/>
    </row>
    <row r="97" spans="1:22" x14ac:dyDescent="0.2">
      <c r="A97" s="14"/>
      <c r="B97" s="357"/>
      <c r="C97" s="357"/>
      <c r="D97" s="357"/>
      <c r="E97" s="357"/>
      <c r="F97" s="357"/>
      <c r="G97" s="357"/>
      <c r="H97" s="357"/>
      <c r="I97" s="357"/>
      <c r="J97" s="357"/>
      <c r="K97" s="357"/>
      <c r="L97" s="357"/>
      <c r="M97" s="357"/>
      <c r="N97" s="357"/>
      <c r="O97" s="357"/>
      <c r="P97" s="357"/>
      <c r="Q97" s="357"/>
      <c r="R97" s="357"/>
      <c r="S97" s="357"/>
      <c r="T97" s="357"/>
      <c r="U97" s="357"/>
      <c r="V97" s="357"/>
    </row>
    <row r="98" spans="1:22" x14ac:dyDescent="0.2">
      <c r="A98" s="14"/>
      <c r="B98" s="2"/>
      <c r="C98" s="2"/>
      <c r="D98" s="2"/>
      <c r="E98" s="2"/>
      <c r="F98" s="2"/>
      <c r="G98" s="2"/>
      <c r="H98" s="2"/>
      <c r="I98" s="2"/>
      <c r="J98" s="2"/>
      <c r="K98" s="2"/>
      <c r="L98" s="10"/>
      <c r="M98" s="10"/>
      <c r="N98" s="10"/>
      <c r="O98" s="2"/>
      <c r="P98" s="2"/>
      <c r="Q98" s="2"/>
      <c r="R98" s="2"/>
      <c r="S98" s="2"/>
      <c r="T98" s="2"/>
      <c r="U98" s="2"/>
    </row>
    <row r="99" spans="1:22" x14ac:dyDescent="0.2">
      <c r="A99" s="14"/>
      <c r="B99" s="2"/>
      <c r="C99" s="2"/>
      <c r="D99" s="2"/>
      <c r="E99" s="2"/>
      <c r="F99" s="2"/>
      <c r="G99" s="2"/>
      <c r="H99" s="2"/>
      <c r="I99" s="2"/>
      <c r="J99" s="2"/>
      <c r="K99" s="2"/>
      <c r="L99" s="10"/>
      <c r="M99" s="10"/>
      <c r="N99" s="10"/>
      <c r="O99" s="10"/>
      <c r="P99" s="10"/>
      <c r="Q99" s="10"/>
      <c r="R99" s="10"/>
      <c r="S99" s="10"/>
      <c r="T99" s="10"/>
      <c r="U99" s="10"/>
    </row>
    <row r="100" spans="1:22" x14ac:dyDescent="0.2">
      <c r="A100" s="14"/>
      <c r="B100" s="2"/>
      <c r="C100" s="2"/>
      <c r="D100" s="2"/>
      <c r="E100" s="2"/>
      <c r="F100" s="2"/>
      <c r="G100" s="2"/>
      <c r="H100" s="2"/>
      <c r="I100" s="2"/>
      <c r="J100" s="2"/>
      <c r="K100" s="2"/>
      <c r="L100" s="10"/>
      <c r="M100" s="10"/>
      <c r="N100" s="10"/>
      <c r="O100" s="10"/>
      <c r="P100" s="10"/>
      <c r="Q100" s="10"/>
      <c r="R100" s="10"/>
      <c r="S100" s="10"/>
      <c r="T100" s="10"/>
      <c r="U100" s="10"/>
    </row>
    <row r="101" spans="1:22" x14ac:dyDescent="0.2">
      <c r="A101" s="14"/>
      <c r="B101" s="2"/>
      <c r="C101" s="2"/>
      <c r="D101" s="2"/>
      <c r="E101" s="2"/>
      <c r="F101" s="2"/>
      <c r="G101" s="2"/>
      <c r="H101" s="2"/>
      <c r="I101" s="2"/>
      <c r="J101" s="2"/>
      <c r="K101" s="2"/>
      <c r="L101" s="10"/>
      <c r="M101" s="10"/>
      <c r="N101" s="10"/>
      <c r="O101" s="10"/>
      <c r="P101" s="10"/>
      <c r="Q101" s="10"/>
      <c r="R101" s="10"/>
      <c r="S101" s="10"/>
      <c r="T101" s="10"/>
      <c r="U101" s="10"/>
      <c r="V101" s="10"/>
    </row>
    <row r="102" spans="1:22" x14ac:dyDescent="0.2">
      <c r="A102" s="14"/>
      <c r="B102" s="2"/>
      <c r="C102" s="2"/>
      <c r="D102" s="2"/>
      <c r="E102" s="2"/>
      <c r="F102" s="2"/>
      <c r="G102" s="2"/>
      <c r="H102" s="2"/>
      <c r="I102" s="2"/>
      <c r="J102" s="2"/>
      <c r="K102" s="2"/>
      <c r="L102" s="10"/>
      <c r="M102" s="10"/>
      <c r="N102" s="10"/>
      <c r="O102" s="10"/>
      <c r="P102" s="10"/>
      <c r="Q102" s="10"/>
      <c r="R102" s="10"/>
      <c r="S102" s="10"/>
      <c r="T102" s="10"/>
      <c r="U102" s="10"/>
      <c r="V102" s="10"/>
    </row>
    <row r="103" spans="1:22" x14ac:dyDescent="0.2">
      <c r="A103" s="14"/>
      <c r="B103" s="2"/>
      <c r="C103" s="2"/>
      <c r="D103" s="2"/>
      <c r="E103" s="2"/>
      <c r="F103" s="2"/>
      <c r="G103" s="2"/>
      <c r="H103" s="2"/>
      <c r="I103" s="2"/>
      <c r="J103" s="2"/>
      <c r="K103" s="2"/>
      <c r="L103" s="10"/>
      <c r="M103" s="10"/>
      <c r="N103" s="10"/>
      <c r="O103" s="10"/>
      <c r="P103" s="10"/>
      <c r="Q103" s="10"/>
      <c r="R103" s="10"/>
      <c r="S103" s="10"/>
      <c r="T103" s="10"/>
      <c r="U103" s="10"/>
      <c r="V103" s="10"/>
    </row>
    <row r="104" spans="1:22" x14ac:dyDescent="0.2">
      <c r="A104" s="14"/>
      <c r="B104" s="2"/>
      <c r="C104" s="2"/>
      <c r="D104" s="2"/>
      <c r="E104" s="2"/>
      <c r="F104" s="2"/>
      <c r="G104" s="2"/>
      <c r="H104" s="2"/>
      <c r="I104" s="2"/>
      <c r="J104" s="2"/>
      <c r="K104" s="2"/>
      <c r="L104" s="10"/>
      <c r="M104" s="10"/>
      <c r="N104" s="10"/>
      <c r="O104" s="10"/>
      <c r="P104" s="10"/>
      <c r="Q104" s="10"/>
      <c r="R104" s="10"/>
      <c r="S104" s="10"/>
      <c r="T104" s="10"/>
      <c r="U104" s="10"/>
      <c r="V104" s="10"/>
    </row>
    <row r="105" spans="1:22" x14ac:dyDescent="0.2">
      <c r="A105" s="14"/>
      <c r="B105" s="2"/>
      <c r="C105" s="2"/>
      <c r="D105" s="2"/>
      <c r="E105" s="2"/>
      <c r="F105" s="2"/>
      <c r="G105" s="2"/>
      <c r="H105" s="2"/>
      <c r="I105" s="2"/>
      <c r="J105" s="2"/>
      <c r="K105" s="2"/>
      <c r="L105" s="10"/>
      <c r="M105" s="10"/>
      <c r="N105" s="10"/>
      <c r="O105" s="10"/>
      <c r="P105" s="10"/>
      <c r="Q105" s="10"/>
      <c r="R105" s="10"/>
      <c r="S105" s="10"/>
      <c r="T105" s="10"/>
      <c r="U105" s="10"/>
      <c r="V105" s="10"/>
    </row>
    <row r="106" spans="1:22" x14ac:dyDescent="0.2">
      <c r="A106" s="14"/>
      <c r="B106" s="2"/>
      <c r="C106" s="2"/>
      <c r="D106" s="2"/>
      <c r="E106" s="2"/>
      <c r="F106" s="2"/>
      <c r="G106" s="2"/>
      <c r="H106" s="2"/>
      <c r="I106" s="2"/>
      <c r="J106" s="2"/>
      <c r="K106" s="2"/>
      <c r="L106" s="10"/>
      <c r="M106" s="10"/>
      <c r="N106" s="10"/>
      <c r="O106" s="10"/>
      <c r="P106" s="10"/>
      <c r="Q106" s="10"/>
      <c r="R106" s="10"/>
      <c r="S106" s="10"/>
      <c r="T106" s="10"/>
      <c r="U106" s="10"/>
      <c r="V106" s="10"/>
    </row>
    <row r="107" spans="1:22" x14ac:dyDescent="0.2">
      <c r="A107" s="14"/>
      <c r="B107" s="2"/>
      <c r="C107" s="2"/>
      <c r="D107" s="2"/>
      <c r="E107" s="2"/>
      <c r="F107" s="2"/>
      <c r="G107" s="2"/>
      <c r="H107" s="2"/>
      <c r="I107" s="2"/>
      <c r="J107" s="2"/>
      <c r="K107" s="2"/>
      <c r="L107" s="10"/>
      <c r="M107" s="10"/>
      <c r="N107" s="10"/>
      <c r="O107" s="2"/>
      <c r="P107" s="2"/>
      <c r="Q107" s="2"/>
      <c r="R107" s="2"/>
      <c r="S107" s="2"/>
      <c r="T107" s="2"/>
      <c r="U107" s="2"/>
      <c r="V107" s="10"/>
    </row>
    <row r="108" spans="1:22" x14ac:dyDescent="0.2">
      <c r="A108" s="14"/>
      <c r="B108" s="2"/>
      <c r="C108" s="2"/>
      <c r="D108" s="2"/>
      <c r="E108" s="2"/>
      <c r="F108" s="2"/>
      <c r="G108" s="2"/>
      <c r="H108" s="2"/>
      <c r="I108" s="2"/>
      <c r="J108" s="2"/>
      <c r="K108" s="2"/>
      <c r="L108" s="10"/>
      <c r="M108" s="10"/>
      <c r="N108" s="10"/>
      <c r="O108" s="10"/>
      <c r="P108" s="10"/>
      <c r="Q108" s="10"/>
      <c r="R108" s="10"/>
      <c r="S108" s="10"/>
      <c r="T108" s="10"/>
      <c r="U108" s="10"/>
      <c r="V108" s="10"/>
    </row>
    <row r="109" spans="1:22" x14ac:dyDescent="0.2">
      <c r="A109" s="14"/>
      <c r="B109" s="2"/>
      <c r="C109" s="2"/>
      <c r="D109" s="2"/>
      <c r="E109" s="2"/>
      <c r="F109" s="2"/>
      <c r="G109" s="2"/>
      <c r="H109" s="2"/>
      <c r="I109" s="2"/>
      <c r="J109" s="2"/>
      <c r="K109" s="2"/>
      <c r="L109" s="10"/>
      <c r="M109" s="10"/>
      <c r="N109" s="10"/>
      <c r="O109" s="2"/>
      <c r="P109" s="2"/>
      <c r="Q109" s="2"/>
      <c r="R109" s="2"/>
      <c r="S109" s="2"/>
      <c r="T109" s="2"/>
      <c r="U109" s="2"/>
    </row>
    <row r="110" spans="1:22" x14ac:dyDescent="0.2">
      <c r="A110" s="14"/>
      <c r="B110" s="2"/>
      <c r="C110" s="2"/>
      <c r="D110" s="2"/>
      <c r="E110" s="2"/>
      <c r="F110" s="2"/>
      <c r="G110" s="2"/>
      <c r="H110" s="2"/>
      <c r="I110" s="2"/>
      <c r="J110" s="10"/>
      <c r="K110" s="10"/>
      <c r="L110" s="10"/>
      <c r="M110" s="10"/>
      <c r="N110" s="10"/>
      <c r="O110" s="10"/>
      <c r="P110" s="10"/>
      <c r="Q110" s="10"/>
      <c r="R110" s="10"/>
      <c r="S110" s="10"/>
      <c r="T110" s="10"/>
      <c r="U110" s="10"/>
      <c r="V110" s="10"/>
    </row>
    <row r="111" spans="1:22" x14ac:dyDescent="0.2">
      <c r="A111" s="1"/>
      <c r="B111" s="2"/>
      <c r="C111" s="2"/>
      <c r="D111" s="2"/>
      <c r="E111" s="2"/>
      <c r="F111" s="2"/>
      <c r="G111" s="2"/>
      <c r="H111" s="2"/>
      <c r="I111" s="2"/>
      <c r="J111" s="2"/>
      <c r="K111" s="2"/>
      <c r="L111" s="10"/>
      <c r="M111" s="10"/>
      <c r="N111" s="10"/>
      <c r="O111" s="2"/>
      <c r="P111" s="2"/>
      <c r="Q111" s="2"/>
      <c r="R111" s="2"/>
      <c r="S111" s="2"/>
      <c r="T111" s="2"/>
      <c r="U111" s="2"/>
    </row>
    <row r="112" spans="1:22" x14ac:dyDescent="0.2">
      <c r="A112" s="1"/>
      <c r="B112" s="2"/>
      <c r="C112" s="2"/>
      <c r="D112" s="2"/>
      <c r="E112" s="2"/>
      <c r="F112" s="2"/>
      <c r="G112" s="2"/>
      <c r="H112" s="2"/>
      <c r="I112" s="2"/>
      <c r="J112" s="2"/>
      <c r="K112" s="2"/>
      <c r="L112" s="10"/>
      <c r="M112" s="10"/>
      <c r="N112" s="10"/>
      <c r="O112" s="10"/>
      <c r="P112" s="10"/>
      <c r="Q112" s="10"/>
      <c r="R112" s="10"/>
      <c r="S112" s="10"/>
      <c r="T112" s="10"/>
      <c r="U112" s="10"/>
      <c r="V112" s="10"/>
    </row>
    <row r="114" spans="22:22" x14ac:dyDescent="0.2">
      <c r="V114" s="10"/>
    </row>
  </sheetData>
  <sheetProtection algorithmName="SHA-512" hashValue="vM2123re4TEk8spW1KVA27cX6ezpr8zBw/BMVb7r8GLE2XFKLDX8NcgOOILoPJnoYlKKtxRWfEBiO6ZnYc6WAg==" saltValue="oU6m5AGoh8IQxSUMIxXTEg==" spinCount="100000" sheet="1" formatColumns="0"/>
  <mergeCells count="10">
    <mergeCell ref="O87:V87"/>
    <mergeCell ref="B90:V97"/>
    <mergeCell ref="A2:H2"/>
    <mergeCell ref="J1:L1"/>
    <mergeCell ref="N1:O1"/>
    <mergeCell ref="P4:V4"/>
    <mergeCell ref="H4:O4"/>
    <mergeCell ref="B87:N87"/>
    <mergeCell ref="P1:Q1"/>
    <mergeCell ref="R1:V1"/>
  </mergeCells>
  <phoneticPr fontId="2" type="noConversion"/>
  <dataValidations disablePrompts="1" count="1">
    <dataValidation type="whole" operator="greaterThan" allowBlank="1" showInputMessage="1" showErrorMessage="1" sqref="O43:O47" xr:uid="{E18B76DD-BB3B-4D2F-BCA2-AA55B5500758}">
      <formula1>4999</formula1>
    </dataValidation>
  </dataValidations>
  <printOptions gridLines="1"/>
  <pageMargins left="0.39" right="0.21" top="0.52" bottom="0.63" header="0.34" footer="0.52"/>
  <pageSetup scale="35" orientation="portrait" horizontalDpi="4294967292" verticalDpi="4294967292" r:id="rId1"/>
  <headerFooter>
    <oddHeader>&amp;C&amp;"Tahoma,Regular"&amp;12Appalachian State University Office of Sponsored Programs</oddHeader>
    <oddFooter>&amp;CPage &amp;P&amp;Rversion 07/2023</oddFooter>
  </headerFooter>
  <ignoredErrors>
    <ignoredError sqref="C9:G13 I18:I22 V49:V51 V80:V82 C8:G8 K8 I9:I13 I8 K9:K13 V84:V85 V62:V64 V54:V57" unlockedFormula="1"/>
    <ignoredError sqref="V37 O63 M37:O37"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5"/>
  <sheetViews>
    <sheetView zoomScale="75" zoomScaleNormal="75" workbookViewId="0">
      <selection activeCell="B10" sqref="B10"/>
    </sheetView>
  </sheetViews>
  <sheetFormatPr defaultColWidth="9.140625" defaultRowHeight="15" x14ac:dyDescent="0.2"/>
  <cols>
    <col min="1" max="1" width="17" style="2" customWidth="1"/>
    <col min="2" max="2" width="21" style="2" customWidth="1"/>
    <col min="3" max="7" width="9.140625" style="2"/>
    <col min="8" max="8" width="9.7109375" style="2" customWidth="1"/>
    <col min="9" max="14" width="21" style="2" customWidth="1"/>
    <col min="15" max="15" width="21" style="7" customWidth="1"/>
    <col min="16" max="16" width="21.28515625" style="2" bestFit="1" customWidth="1"/>
    <col min="17" max="16384" width="9.140625" style="2"/>
  </cols>
  <sheetData>
    <row r="1" spans="1:16" x14ac:dyDescent="0.2">
      <c r="A1" s="137" t="s">
        <v>7</v>
      </c>
      <c r="B1" s="138"/>
      <c r="C1" s="138"/>
      <c r="D1" s="138"/>
      <c r="E1" s="138"/>
      <c r="F1" s="138"/>
      <c r="G1" s="138"/>
      <c r="H1" s="138"/>
      <c r="I1" s="139" t="s">
        <v>164</v>
      </c>
      <c r="J1" s="140"/>
      <c r="K1" s="314"/>
      <c r="L1" s="141" t="s">
        <v>165</v>
      </c>
      <c r="M1" s="142"/>
      <c r="N1" s="315"/>
      <c r="O1" s="143"/>
    </row>
    <row r="2" spans="1:16" x14ac:dyDescent="0.2">
      <c r="A2" s="376"/>
      <c r="B2" s="377"/>
      <c r="C2" s="377"/>
      <c r="D2" s="377"/>
      <c r="E2" s="377"/>
      <c r="F2" s="377"/>
      <c r="G2" s="377"/>
      <c r="H2" s="377"/>
      <c r="I2" s="83" t="s">
        <v>9</v>
      </c>
      <c r="J2" s="84"/>
      <c r="K2" s="85"/>
      <c r="L2" s="58"/>
      <c r="M2" s="58"/>
      <c r="N2" s="58"/>
      <c r="O2" s="114"/>
    </row>
    <row r="3" spans="1:16" x14ac:dyDescent="0.2">
      <c r="A3" s="144" t="s">
        <v>43</v>
      </c>
      <c r="B3" s="50" t="str">
        <f>'MTDC FY 23-24'!B3</f>
        <v>Insert name</v>
      </c>
      <c r="C3" s="50"/>
      <c r="D3" s="50"/>
      <c r="E3" s="50"/>
      <c r="F3" s="50"/>
      <c r="G3" s="50"/>
      <c r="H3" s="50"/>
      <c r="I3" s="50"/>
      <c r="J3" s="46"/>
      <c r="K3" s="46"/>
      <c r="L3" s="46"/>
      <c r="M3" s="50"/>
      <c r="N3" s="50"/>
      <c r="O3" s="145"/>
    </row>
    <row r="4" spans="1:16" x14ac:dyDescent="0.2">
      <c r="A4" s="89"/>
      <c r="O4" s="146"/>
    </row>
    <row r="5" spans="1:16" x14ac:dyDescent="0.2">
      <c r="A5" s="89"/>
      <c r="O5" s="146"/>
    </row>
    <row r="6" spans="1:16" ht="15.75" thickBot="1" x14ac:dyDescent="0.25">
      <c r="A6" s="89"/>
      <c r="O6" s="146"/>
    </row>
    <row r="7" spans="1:16" ht="15.75" thickBot="1" x14ac:dyDescent="0.25">
      <c r="A7" s="89"/>
      <c r="I7" s="300" t="s">
        <v>168</v>
      </c>
      <c r="J7" s="300" t="s">
        <v>169</v>
      </c>
      <c r="K7" s="300" t="s">
        <v>170</v>
      </c>
      <c r="L7" s="300" t="s">
        <v>171</v>
      </c>
      <c r="M7" s="300" t="s">
        <v>172</v>
      </c>
      <c r="N7" s="300" t="s">
        <v>187</v>
      </c>
      <c r="O7" s="300" t="s">
        <v>215</v>
      </c>
      <c r="P7" s="286" t="s">
        <v>209</v>
      </c>
    </row>
    <row r="8" spans="1:16" x14ac:dyDescent="0.2">
      <c r="A8" s="96" t="s">
        <v>177</v>
      </c>
      <c r="B8" s="97"/>
      <c r="C8" s="97"/>
      <c r="D8" s="97"/>
      <c r="E8" s="97"/>
      <c r="F8" s="97"/>
      <c r="G8" s="97"/>
      <c r="H8" s="97"/>
      <c r="I8" s="97"/>
      <c r="J8" s="97"/>
      <c r="K8" s="97"/>
      <c r="L8" s="97"/>
      <c r="M8" s="97"/>
      <c r="N8" s="97"/>
      <c r="O8" s="277"/>
      <c r="P8" s="287"/>
    </row>
    <row r="9" spans="1:16" x14ac:dyDescent="0.2">
      <c r="A9" s="86" t="s">
        <v>59</v>
      </c>
      <c r="B9" s="5"/>
      <c r="C9" s="5"/>
      <c r="D9" s="5"/>
      <c r="E9" s="5"/>
      <c r="F9" s="5"/>
      <c r="G9" s="5"/>
      <c r="H9" s="5"/>
      <c r="I9" s="98"/>
      <c r="J9" s="98"/>
      <c r="K9" s="98"/>
      <c r="L9" s="98"/>
      <c r="M9" s="98"/>
      <c r="N9" s="98"/>
      <c r="O9" s="278"/>
      <c r="P9" s="287"/>
    </row>
    <row r="10" spans="1:16" x14ac:dyDescent="0.2">
      <c r="A10" s="87">
        <f>'MTDC FY 23-24'!B8</f>
        <v>1</v>
      </c>
      <c r="B10" s="2" t="str">
        <f>'MTDC FY 23-24'!C8</f>
        <v>(insert name)</v>
      </c>
      <c r="I10" s="99">
        <f>'MTDC FY 23-24'!M8</f>
        <v>0</v>
      </c>
      <c r="J10" s="99">
        <f>'MTDC FY 24-25'!M8</f>
        <v>0</v>
      </c>
      <c r="K10" s="99">
        <f>'MTDC FY 25-26'!M8</f>
        <v>0</v>
      </c>
      <c r="L10" s="99">
        <f>'MTDC FY 26-27'!M8</f>
        <v>0</v>
      </c>
      <c r="M10" s="99">
        <f>'MTDC FY 27-28'!M8</f>
        <v>0</v>
      </c>
      <c r="N10" s="99">
        <f>'MTDC FY 28-29'!M8</f>
        <v>0</v>
      </c>
      <c r="O10" s="279">
        <f>SUM(I10:N10)</f>
        <v>0</v>
      </c>
      <c r="P10" s="288">
        <f>'MTDC FY 23-24'!T8+'MTDC FY 24-25'!T8+'MTDC FY 25-26'!T8+'MTDC FY 26-27'!T8+'MTDC FY 27-28'!T8+'MTDC FY 28-29'!T8</f>
        <v>0</v>
      </c>
    </row>
    <row r="11" spans="1:16" x14ac:dyDescent="0.2">
      <c r="A11" s="87">
        <f>'MTDC FY 23-24'!B9</f>
        <v>2</v>
      </c>
      <c r="B11" s="2" t="str">
        <f>'MTDC FY 23-24'!C9</f>
        <v>(insert name)</v>
      </c>
      <c r="I11" s="99">
        <f>'MTDC FY 23-24'!M9</f>
        <v>0</v>
      </c>
      <c r="J11" s="99">
        <f>'MTDC FY 24-25'!M9</f>
        <v>0</v>
      </c>
      <c r="K11" s="99">
        <f>'MTDC FY 25-26'!M9</f>
        <v>0</v>
      </c>
      <c r="L11" s="99">
        <f>'MTDC FY 26-27'!M9</f>
        <v>0</v>
      </c>
      <c r="M11" s="99">
        <f>'MTDC FY 27-28'!M9</f>
        <v>0</v>
      </c>
      <c r="N11" s="99">
        <f>'MTDC FY 28-29'!M9</f>
        <v>0</v>
      </c>
      <c r="O11" s="279">
        <f t="shared" ref="O11:O15" si="0">SUM(I11:N11)</f>
        <v>0</v>
      </c>
      <c r="P11" s="288">
        <f>'MTDC FY 23-24'!T9+'MTDC FY 24-25'!T9+'MTDC FY 25-26'!T9+'MTDC FY 26-27'!T9+'MTDC FY 27-28'!T9+'MTDC FY 28-29'!T9</f>
        <v>0</v>
      </c>
    </row>
    <row r="12" spans="1:16" x14ac:dyDescent="0.2">
      <c r="A12" s="87">
        <f>'MTDC FY 23-24'!B10</f>
        <v>3</v>
      </c>
      <c r="B12" s="2" t="str">
        <f>'MTDC FY 23-24'!C10</f>
        <v>(insert name)</v>
      </c>
      <c r="I12" s="99">
        <f>'MTDC FY 23-24'!M10</f>
        <v>0</v>
      </c>
      <c r="J12" s="99">
        <f>'MTDC FY 24-25'!M10</f>
        <v>0</v>
      </c>
      <c r="K12" s="99">
        <f>'MTDC FY 25-26'!M10</f>
        <v>0</v>
      </c>
      <c r="L12" s="99">
        <f>'MTDC FY 26-27'!M10</f>
        <v>0</v>
      </c>
      <c r="M12" s="99">
        <f>'MTDC FY 27-28'!M10</f>
        <v>0</v>
      </c>
      <c r="N12" s="99">
        <f>'MTDC FY 28-29'!M10</f>
        <v>0</v>
      </c>
      <c r="O12" s="279">
        <f t="shared" si="0"/>
        <v>0</v>
      </c>
      <c r="P12" s="288">
        <f>'MTDC FY 23-24'!T10+'MTDC FY 24-25'!T10+'MTDC FY 25-26'!T10+'MTDC FY 26-27'!T10+'MTDC FY 27-28'!T10+'MTDC FY 28-29'!T10</f>
        <v>0</v>
      </c>
    </row>
    <row r="13" spans="1:16" x14ac:dyDescent="0.2">
      <c r="A13" s="87">
        <f>'MTDC FY 23-24'!B11</f>
        <v>4</v>
      </c>
      <c r="B13" s="2" t="str">
        <f>'MTDC FY 23-24'!C11</f>
        <v>(insert name)</v>
      </c>
      <c r="I13" s="99">
        <f>'MTDC FY 23-24'!M11</f>
        <v>0</v>
      </c>
      <c r="J13" s="99">
        <f>'MTDC FY 24-25'!M11</f>
        <v>0</v>
      </c>
      <c r="K13" s="99">
        <f>'MTDC FY 25-26'!M11</f>
        <v>0</v>
      </c>
      <c r="L13" s="99">
        <f>'MTDC FY 26-27'!M11</f>
        <v>0</v>
      </c>
      <c r="M13" s="99">
        <f>'MTDC FY 27-28'!M11</f>
        <v>0</v>
      </c>
      <c r="N13" s="99">
        <f>'MTDC FY 28-29'!M11</f>
        <v>0</v>
      </c>
      <c r="O13" s="279">
        <f t="shared" si="0"/>
        <v>0</v>
      </c>
      <c r="P13" s="288">
        <f>'MTDC FY 23-24'!T11+'MTDC FY 24-25'!T11+'MTDC FY 25-26'!T11+'MTDC FY 26-27'!T11+'MTDC FY 27-28'!T11+'MTDC FY 28-29'!T11</f>
        <v>0</v>
      </c>
    </row>
    <row r="14" spans="1:16" x14ac:dyDescent="0.2">
      <c r="A14" s="87">
        <f>'MTDC FY 23-24'!B12</f>
        <v>5</v>
      </c>
      <c r="B14" s="2" t="str">
        <f>'MTDC FY 23-24'!C12</f>
        <v>(insert name)</v>
      </c>
      <c r="I14" s="99">
        <f>'MTDC FY 23-24'!M12</f>
        <v>0</v>
      </c>
      <c r="J14" s="99">
        <f>'MTDC FY 24-25'!M12</f>
        <v>0</v>
      </c>
      <c r="K14" s="99">
        <f>'MTDC FY 25-26'!M12</f>
        <v>0</v>
      </c>
      <c r="L14" s="99">
        <f>'MTDC FY 26-27'!M12</f>
        <v>0</v>
      </c>
      <c r="M14" s="99">
        <f>'MTDC FY 27-28'!M12</f>
        <v>0</v>
      </c>
      <c r="N14" s="99">
        <f>'MTDC FY 28-29'!M12</f>
        <v>0</v>
      </c>
      <c r="O14" s="279">
        <f t="shared" si="0"/>
        <v>0</v>
      </c>
      <c r="P14" s="288">
        <f>'MTDC FY 23-24'!T12+'MTDC FY 24-25'!T12+'MTDC FY 25-26'!T12+'MTDC FY 26-27'!T12+'MTDC FY 27-28'!T12+'MTDC FY 28-29'!T12</f>
        <v>0</v>
      </c>
    </row>
    <row r="15" spans="1:16" x14ac:dyDescent="0.2">
      <c r="A15" s="87">
        <f>'MTDC FY 23-24'!B13</f>
        <v>6</v>
      </c>
      <c r="B15" s="2" t="str">
        <f>'MTDC FY 23-24'!C13</f>
        <v>(insert name)</v>
      </c>
      <c r="I15" s="100">
        <f>'MTDC FY 23-24'!M13</f>
        <v>0</v>
      </c>
      <c r="J15" s="100">
        <f>'MTDC FY 24-25'!M13</f>
        <v>0</v>
      </c>
      <c r="K15" s="100">
        <f>'MTDC FY 25-26'!M13</f>
        <v>0</v>
      </c>
      <c r="L15" s="100">
        <f>'MTDC FY 26-27'!M13</f>
        <v>0</v>
      </c>
      <c r="M15" s="100">
        <f>'MTDC FY 27-28'!M13</f>
        <v>0</v>
      </c>
      <c r="N15" s="100">
        <f>'MTDC FY 28-29'!M13</f>
        <v>0</v>
      </c>
      <c r="O15" s="280">
        <f t="shared" si="0"/>
        <v>0</v>
      </c>
      <c r="P15" s="289">
        <f>'MTDC FY 23-24'!T13+'MTDC FY 24-25'!T13+'MTDC FY 25-26'!T13+'MTDC FY 26-27'!T13+'MTDC FY 27-28'!T13+'MTDC FY 28-29'!T13</f>
        <v>0</v>
      </c>
    </row>
    <row r="16" spans="1:16" x14ac:dyDescent="0.2">
      <c r="A16" s="87"/>
      <c r="D16" s="101" t="str">
        <f>'MTDC FY 23-24'!B15</f>
        <v>TOTAL ASU PERSONNEL (9-month faculty) MTDC</v>
      </c>
      <c r="E16" s="57"/>
      <c r="F16" s="57"/>
      <c r="G16" s="57"/>
      <c r="H16" s="57"/>
      <c r="I16" s="102">
        <f t="shared" ref="I16:N16" si="1">SUM(I10:I15)</f>
        <v>0</v>
      </c>
      <c r="J16" s="102">
        <f t="shared" si="1"/>
        <v>0</v>
      </c>
      <c r="K16" s="102">
        <f t="shared" si="1"/>
        <v>0</v>
      </c>
      <c r="L16" s="102">
        <f t="shared" si="1"/>
        <v>0</v>
      </c>
      <c r="M16" s="102">
        <f t="shared" si="1"/>
        <v>0</v>
      </c>
      <c r="N16" s="102">
        <f t="shared" si="1"/>
        <v>0</v>
      </c>
      <c r="O16" s="102">
        <f>SUM(O10:O15)</f>
        <v>0</v>
      </c>
      <c r="P16" s="290">
        <f>SUM(P10:P15)</f>
        <v>0</v>
      </c>
    </row>
    <row r="17" spans="1:16" x14ac:dyDescent="0.2">
      <c r="A17" s="87"/>
      <c r="D17" s="7"/>
      <c r="I17" s="103"/>
      <c r="J17" s="103"/>
      <c r="K17" s="103"/>
      <c r="L17" s="103"/>
      <c r="M17" s="103"/>
      <c r="N17" s="103"/>
      <c r="O17" s="281"/>
      <c r="P17" s="291"/>
    </row>
    <row r="18" spans="1:16" x14ac:dyDescent="0.2">
      <c r="A18" s="86" t="s">
        <v>60</v>
      </c>
      <c r="B18" s="5"/>
      <c r="C18" s="5"/>
      <c r="D18" s="5"/>
      <c r="E18" s="5"/>
      <c r="F18" s="5"/>
      <c r="G18" s="5"/>
      <c r="H18" s="5"/>
      <c r="I18" s="100"/>
      <c r="J18" s="100"/>
      <c r="K18" s="100"/>
      <c r="L18" s="100"/>
      <c r="M18" s="100"/>
      <c r="N18" s="100"/>
      <c r="O18" s="280"/>
      <c r="P18" s="291"/>
    </row>
    <row r="19" spans="1:16" x14ac:dyDescent="0.2">
      <c r="A19" s="87">
        <f>'MTDC FY 23-24'!B18</f>
        <v>1</v>
      </c>
      <c r="B19" s="2" t="str">
        <f>'MTDC FY 23-24'!C18</f>
        <v>(insert name)</v>
      </c>
      <c r="I19" s="99">
        <f>'MTDC FY 23-24'!M18</f>
        <v>0</v>
      </c>
      <c r="J19" s="99">
        <f>'MTDC FY 24-25'!M18</f>
        <v>0</v>
      </c>
      <c r="K19" s="99">
        <f>'MTDC FY 25-26'!M18</f>
        <v>0</v>
      </c>
      <c r="L19" s="99">
        <f>'MTDC FY 26-27'!M18</f>
        <v>0</v>
      </c>
      <c r="M19" s="99">
        <f>'MTDC FY 27-28'!M18</f>
        <v>0</v>
      </c>
      <c r="N19" s="99">
        <f>'MTDC FY 28-29'!M18</f>
        <v>0</v>
      </c>
      <c r="O19" s="279">
        <f>SUM(I19:N19)</f>
        <v>0</v>
      </c>
      <c r="P19" s="288">
        <f>'MTDC FY 23-24'!T18+'MTDC FY 24-25'!T18+'MTDC FY 25-26'!T18+'MTDC FY 26-27'!T18+'MTDC FY 27-28'!T18+'MTDC FY 28-29'!T18</f>
        <v>0</v>
      </c>
    </row>
    <row r="20" spans="1:16" x14ac:dyDescent="0.2">
      <c r="A20" s="87">
        <f>'MTDC FY 23-24'!B19</f>
        <v>2</v>
      </c>
      <c r="B20" s="2" t="str">
        <f>'MTDC FY 23-24'!C19</f>
        <v>(insert name)</v>
      </c>
      <c r="I20" s="99">
        <f>'MTDC FY 23-24'!M19</f>
        <v>0</v>
      </c>
      <c r="J20" s="99">
        <f>'MTDC FY 24-25'!M19</f>
        <v>0</v>
      </c>
      <c r="K20" s="99">
        <f>'MTDC FY 25-26'!M19</f>
        <v>0</v>
      </c>
      <c r="L20" s="99">
        <f>'MTDC FY 26-27'!M19</f>
        <v>0</v>
      </c>
      <c r="M20" s="99">
        <f>'MTDC FY 27-28'!M19</f>
        <v>0</v>
      </c>
      <c r="N20" s="99">
        <f>'MTDC FY 28-29'!M19</f>
        <v>0</v>
      </c>
      <c r="O20" s="279">
        <f>SUM(I20:N20)</f>
        <v>0</v>
      </c>
      <c r="P20" s="288">
        <f>'MTDC FY 23-24'!T19+'MTDC FY 24-25'!T19+'MTDC FY 25-26'!T19+'MTDC FY 26-27'!T19+'MTDC FY 27-28'!T19+'MTDC FY 28-29'!T19</f>
        <v>0</v>
      </c>
    </row>
    <row r="21" spans="1:16" x14ac:dyDescent="0.2">
      <c r="A21" s="87">
        <f>'MTDC FY 23-24'!B20</f>
        <v>3</v>
      </c>
      <c r="B21" s="2" t="str">
        <f>'MTDC FY 23-24'!C20</f>
        <v>(insert name)</v>
      </c>
      <c r="I21" s="99">
        <f>'MTDC FY 23-24'!M20</f>
        <v>0</v>
      </c>
      <c r="J21" s="99">
        <f>'MTDC FY 24-25'!M20</f>
        <v>0</v>
      </c>
      <c r="K21" s="99">
        <f>'MTDC FY 25-26'!M20</f>
        <v>0</v>
      </c>
      <c r="L21" s="99">
        <f>'MTDC FY 26-27'!M20</f>
        <v>0</v>
      </c>
      <c r="M21" s="99">
        <f>'MTDC FY 27-28'!M20</f>
        <v>0</v>
      </c>
      <c r="N21" s="99">
        <f>'MTDC FY 28-29'!M20</f>
        <v>0</v>
      </c>
      <c r="O21" s="279">
        <f>SUM(I21:N21)</f>
        <v>0</v>
      </c>
      <c r="P21" s="288">
        <f>'MTDC FY 23-24'!T20+'MTDC FY 24-25'!T20+'MTDC FY 25-26'!T20+'MTDC FY 26-27'!T20+'MTDC FY 27-28'!T20+'MTDC FY 28-29'!T20</f>
        <v>0</v>
      </c>
    </row>
    <row r="22" spans="1:16" x14ac:dyDescent="0.2">
      <c r="A22" s="87">
        <f>'MTDC FY 23-24'!B21</f>
        <v>4</v>
      </c>
      <c r="B22" s="2" t="str">
        <f>'MTDC FY 23-24'!C21</f>
        <v>(insert name)</v>
      </c>
      <c r="I22" s="99">
        <f>'MTDC FY 23-24'!M21</f>
        <v>0</v>
      </c>
      <c r="J22" s="99">
        <f>'MTDC FY 24-25'!M21</f>
        <v>0</v>
      </c>
      <c r="K22" s="99">
        <f>'MTDC FY 25-26'!M21</f>
        <v>0</v>
      </c>
      <c r="L22" s="99">
        <f>'MTDC FY 26-27'!M21</f>
        <v>0</v>
      </c>
      <c r="M22" s="99">
        <f>'MTDC FY 27-28'!M21</f>
        <v>0</v>
      </c>
      <c r="N22" s="99">
        <f>'MTDC FY 28-29'!M21</f>
        <v>0</v>
      </c>
      <c r="O22" s="279">
        <f>SUM(I22:N22)</f>
        <v>0</v>
      </c>
      <c r="P22" s="288">
        <f>'MTDC FY 23-24'!T21+'MTDC FY 24-25'!T21+'MTDC FY 25-26'!T21+'MTDC FY 26-27'!T21+'MTDC FY 27-28'!T21+'MTDC FY 28-29'!T21</f>
        <v>0</v>
      </c>
    </row>
    <row r="23" spans="1:16" x14ac:dyDescent="0.2">
      <c r="A23" s="87">
        <f>'MTDC FY 23-24'!B22</f>
        <v>5</v>
      </c>
      <c r="B23" s="2" t="str">
        <f>'MTDC FY 23-24'!C22</f>
        <v>(insert name)</v>
      </c>
      <c r="I23" s="100">
        <f>'MTDC FY 23-24'!M22</f>
        <v>0</v>
      </c>
      <c r="J23" s="100">
        <f>'MTDC FY 24-25'!M22</f>
        <v>0</v>
      </c>
      <c r="K23" s="100">
        <f>'MTDC FY 25-26'!M22</f>
        <v>0</v>
      </c>
      <c r="L23" s="100">
        <f>'MTDC FY 26-27'!M22</f>
        <v>0</v>
      </c>
      <c r="M23" s="100">
        <f>'MTDC FY 27-28'!M22</f>
        <v>0</v>
      </c>
      <c r="N23" s="100">
        <f>'MTDC FY 28-29'!M22</f>
        <v>0</v>
      </c>
      <c r="O23" s="280">
        <f>SUM(I23:N23)</f>
        <v>0</v>
      </c>
      <c r="P23" s="289">
        <f>'MTDC FY 23-24'!T22+'MTDC FY 24-25'!T22+'MTDC FY 25-26'!T22+'MTDC FY 26-27'!T22+'MTDC FY 27-28'!T22+'MTDC FY 28-29'!T22</f>
        <v>0</v>
      </c>
    </row>
    <row r="24" spans="1:16" x14ac:dyDescent="0.2">
      <c r="A24" s="87"/>
      <c r="B24" s="101" t="str">
        <f>'MTDC FY 23-24'!B24</f>
        <v>TOTAL ASU PERSONNEL (12-month EPA-Admin &amp; SPA) MTDC</v>
      </c>
      <c r="C24" s="57"/>
      <c r="D24" s="101"/>
      <c r="E24" s="101"/>
      <c r="F24" s="101"/>
      <c r="G24" s="101"/>
      <c r="H24" s="101"/>
      <c r="I24" s="102">
        <f t="shared" ref="I24:O24" si="2">SUM(I19:I23)</f>
        <v>0</v>
      </c>
      <c r="J24" s="102">
        <f t="shared" si="2"/>
        <v>0</v>
      </c>
      <c r="K24" s="102">
        <f t="shared" si="2"/>
        <v>0</v>
      </c>
      <c r="L24" s="102">
        <f t="shared" si="2"/>
        <v>0</v>
      </c>
      <c r="M24" s="102">
        <f t="shared" si="2"/>
        <v>0</v>
      </c>
      <c r="N24" s="102">
        <f t="shared" si="2"/>
        <v>0</v>
      </c>
      <c r="O24" s="102">
        <f t="shared" si="2"/>
        <v>0</v>
      </c>
      <c r="P24" s="290">
        <f>SUM(P19:P23)</f>
        <v>0</v>
      </c>
    </row>
    <row r="25" spans="1:16" x14ac:dyDescent="0.2">
      <c r="A25" s="87"/>
      <c r="I25" s="99"/>
      <c r="J25" s="99"/>
      <c r="K25" s="99"/>
      <c r="L25" s="99"/>
      <c r="M25" s="99"/>
      <c r="N25" s="99"/>
      <c r="O25" s="279"/>
      <c r="P25" s="291"/>
    </row>
    <row r="26" spans="1:16" x14ac:dyDescent="0.2">
      <c r="A26" s="86" t="s">
        <v>58</v>
      </c>
      <c r="B26" s="5"/>
      <c r="C26" s="5"/>
      <c r="D26" s="5"/>
      <c r="E26" s="5"/>
      <c r="F26" s="5"/>
      <c r="G26" s="5"/>
      <c r="H26" s="5"/>
      <c r="I26" s="100"/>
      <c r="J26" s="100"/>
      <c r="K26" s="100"/>
      <c r="L26" s="100"/>
      <c r="M26" s="100"/>
      <c r="N26" s="100"/>
      <c r="O26" s="280"/>
      <c r="P26" s="291"/>
    </row>
    <row r="27" spans="1:16" x14ac:dyDescent="0.2">
      <c r="A27" s="87">
        <f>'MTDC FY 23-24'!B29</f>
        <v>1</v>
      </c>
      <c r="B27" s="2" t="str">
        <f>'MTDC FY 23-24'!C29</f>
        <v>Undergrad/Grad. Student (Assistantship/Student temp)</v>
      </c>
      <c r="I27" s="99">
        <f>'MTDC FY 23-24'!M29</f>
        <v>0</v>
      </c>
      <c r="J27" s="99">
        <f>'MTDC FY 24-25'!M29</f>
        <v>0</v>
      </c>
      <c r="K27" s="99">
        <f>'MTDC FY 25-26'!M29</f>
        <v>0</v>
      </c>
      <c r="L27" s="99">
        <f>'MTDC FY 26-27'!M29</f>
        <v>0</v>
      </c>
      <c r="M27" s="99">
        <f>'MTDC FY 27-28'!M29</f>
        <v>0</v>
      </c>
      <c r="N27" s="99">
        <f>'MTDC FY 28-29'!M29</f>
        <v>0</v>
      </c>
      <c r="O27" s="279">
        <f t="shared" ref="O27:O32" si="3">SUM(I27:N27)</f>
        <v>0</v>
      </c>
      <c r="P27" s="288">
        <f>'MTDC FY 23-24'!T29+'MTDC FY 24-25'!T29+'MTDC FY 25-26'!T29+'MTDC FY 26-27'!T29+'MTDC FY 27-28'!T29+'MTDC FY 28-29'!T29</f>
        <v>0</v>
      </c>
    </row>
    <row r="28" spans="1:16" x14ac:dyDescent="0.2">
      <c r="A28" s="87">
        <f>'MTDC FY 23-24'!B30</f>
        <v>2</v>
      </c>
      <c r="B28" s="2" t="str">
        <f>'MTDC FY 23-24'!C30</f>
        <v>Undergrad/Grad. Student (Assistantship/Student temp)</v>
      </c>
      <c r="I28" s="99">
        <f>'MTDC FY 23-24'!M30</f>
        <v>0</v>
      </c>
      <c r="J28" s="99">
        <f>'MTDC FY 24-25'!M30</f>
        <v>0</v>
      </c>
      <c r="K28" s="99">
        <f>'MTDC FY 25-26'!M30</f>
        <v>0</v>
      </c>
      <c r="L28" s="99">
        <f>'MTDC FY 26-27'!M30</f>
        <v>0</v>
      </c>
      <c r="M28" s="99">
        <f>'MTDC FY 27-28'!M30</f>
        <v>0</v>
      </c>
      <c r="N28" s="99">
        <f>'MTDC FY 28-29'!M30</f>
        <v>0</v>
      </c>
      <c r="O28" s="279">
        <f t="shared" si="3"/>
        <v>0</v>
      </c>
      <c r="P28" s="288">
        <f>'MTDC FY 23-24'!T30+'MTDC FY 24-25'!T30+'MTDC FY 25-26'!T30+'MTDC FY 26-27'!T30+'MTDC FY 27-28'!T30+'MTDC FY 28-29'!T30</f>
        <v>0</v>
      </c>
    </row>
    <row r="29" spans="1:16" x14ac:dyDescent="0.2">
      <c r="A29" s="87">
        <f>'MTDC FY 23-24'!B31</f>
        <v>3</v>
      </c>
      <c r="B29" s="2" t="str">
        <f>'MTDC FY 23-24'!C31</f>
        <v>Undergrad/Grad. Student (Assistantship/Student temp)</v>
      </c>
      <c r="I29" s="99">
        <f>'MTDC FY 23-24'!M31</f>
        <v>0</v>
      </c>
      <c r="J29" s="99">
        <f>'MTDC FY 24-25'!M31</f>
        <v>0</v>
      </c>
      <c r="K29" s="99">
        <f>'MTDC FY 25-26'!M31</f>
        <v>0</v>
      </c>
      <c r="L29" s="99">
        <f>'MTDC FY 26-27'!M31</f>
        <v>0</v>
      </c>
      <c r="M29" s="99">
        <f>'MTDC FY 27-28'!M31</f>
        <v>0</v>
      </c>
      <c r="N29" s="99">
        <f>'MTDC FY 28-29'!M31</f>
        <v>0</v>
      </c>
      <c r="O29" s="279">
        <f t="shared" si="3"/>
        <v>0</v>
      </c>
      <c r="P29" s="288">
        <f>'MTDC FY 23-24'!T31+'MTDC FY 24-25'!T31+'MTDC FY 25-26'!T31+'MTDC FY 26-27'!T31+'MTDC FY 27-28'!T31+'MTDC FY 28-29'!T31</f>
        <v>0</v>
      </c>
    </row>
    <row r="30" spans="1:16" x14ac:dyDescent="0.2">
      <c r="A30" s="87">
        <f>'MTDC FY 23-24'!B32</f>
        <v>4</v>
      </c>
      <c r="B30" s="2" t="str">
        <f>'MTDC FY 23-24'!C32</f>
        <v>Undergrad/Grad. Student (Assistantship/Student temp)</v>
      </c>
      <c r="I30" s="99">
        <f>'MTDC FY 23-24'!M32</f>
        <v>0</v>
      </c>
      <c r="J30" s="99">
        <f>'MTDC FY 24-25'!M32</f>
        <v>0</v>
      </c>
      <c r="K30" s="99">
        <f>'MTDC FY 25-26'!M32</f>
        <v>0</v>
      </c>
      <c r="L30" s="99">
        <f>'MTDC FY 26-27'!M32</f>
        <v>0</v>
      </c>
      <c r="M30" s="99">
        <f>'MTDC FY 27-28'!M32</f>
        <v>0</v>
      </c>
      <c r="N30" s="99">
        <f>'MTDC FY 28-29'!M32</f>
        <v>0</v>
      </c>
      <c r="O30" s="279">
        <f t="shared" si="3"/>
        <v>0</v>
      </c>
      <c r="P30" s="288">
        <f>'MTDC FY 23-24'!T32+'MTDC FY 24-25'!T32+'MTDC FY 25-26'!T32+'MTDC FY 26-27'!T32+'MTDC FY 27-28'!T32+'MTDC FY 28-29'!T32</f>
        <v>0</v>
      </c>
    </row>
    <row r="31" spans="1:16" x14ac:dyDescent="0.2">
      <c r="A31" s="87">
        <f>'MTDC FY 23-24'!B34</f>
        <v>5</v>
      </c>
      <c r="B31" s="2" t="str">
        <f>'MTDC FY 23-24'!C34</f>
        <v>Non-student temp</v>
      </c>
      <c r="I31" s="99">
        <f>'MTDC FY 23-24'!M34</f>
        <v>0</v>
      </c>
      <c r="J31" s="99">
        <f>'MTDC FY 24-25'!M34</f>
        <v>0</v>
      </c>
      <c r="K31" s="99">
        <f>'MTDC FY 25-26'!M34</f>
        <v>0</v>
      </c>
      <c r="L31" s="99">
        <f>'MTDC FY 26-27'!M34</f>
        <v>0</v>
      </c>
      <c r="M31" s="99">
        <f>'MTDC FY 27-28'!M34</f>
        <v>0</v>
      </c>
      <c r="N31" s="99">
        <f>'MTDC FY 28-29'!M34</f>
        <v>0</v>
      </c>
      <c r="O31" s="279">
        <f t="shared" si="3"/>
        <v>0</v>
      </c>
      <c r="P31" s="288">
        <f>'MTDC FY 23-24'!T34+'MTDC FY 24-25'!T34+'MTDC FY 25-26'!T34+'MTDC FY 26-27'!T34+'MTDC FY 27-28'!T34+'MTDC FY 28-29'!T34</f>
        <v>0</v>
      </c>
    </row>
    <row r="32" spans="1:16" x14ac:dyDescent="0.2">
      <c r="A32" s="87">
        <f>'MTDC FY 23-24'!B35</f>
        <v>6</v>
      </c>
      <c r="B32" s="2" t="str">
        <f>'MTDC FY 23-24'!C35</f>
        <v>Non-student temp</v>
      </c>
      <c r="I32" s="100">
        <f>'MTDC FY 23-24'!M35</f>
        <v>0</v>
      </c>
      <c r="J32" s="100">
        <f>'MTDC FY 24-25'!M35</f>
        <v>0</v>
      </c>
      <c r="K32" s="100">
        <f>'MTDC FY 25-26'!M35</f>
        <v>0</v>
      </c>
      <c r="L32" s="100">
        <f>'MTDC FY 26-27'!M35</f>
        <v>0</v>
      </c>
      <c r="M32" s="100">
        <f>'MTDC FY 27-28'!M35</f>
        <v>0</v>
      </c>
      <c r="N32" s="100">
        <f>'MTDC FY 28-29'!M35</f>
        <v>0</v>
      </c>
      <c r="O32" s="280">
        <f t="shared" si="3"/>
        <v>0</v>
      </c>
      <c r="P32" s="289">
        <f>'MTDC FY 23-24'!T35+'MTDC FY 24-25'!T35+'MTDC FY 25-26'!T35+'MTDC FY 26-27'!T35+'MTDC FY 27-28'!T35+'MTDC FY 28-29'!T35</f>
        <v>0</v>
      </c>
    </row>
    <row r="33" spans="1:16" x14ac:dyDescent="0.2">
      <c r="A33" s="87"/>
      <c r="B33" s="101" t="str">
        <f>'MTDC FY 23-24'!B37</f>
        <v>TOTAL STUDENT/NON-STUDENT TEMP PERSONNEL MTDC</v>
      </c>
      <c r="C33" s="57"/>
      <c r="D33" s="57"/>
      <c r="E33" s="57"/>
      <c r="F33" s="57"/>
      <c r="G33" s="57"/>
      <c r="H33" s="57"/>
      <c r="I33" s="102">
        <f t="shared" ref="I33:O33" si="4">SUM(I27:I32)</f>
        <v>0</v>
      </c>
      <c r="J33" s="102">
        <f t="shared" si="4"/>
        <v>0</v>
      </c>
      <c r="K33" s="102">
        <f t="shared" si="4"/>
        <v>0</v>
      </c>
      <c r="L33" s="102">
        <f t="shared" si="4"/>
        <v>0</v>
      </c>
      <c r="M33" s="102">
        <f t="shared" si="4"/>
        <v>0</v>
      </c>
      <c r="N33" s="102">
        <f t="shared" si="4"/>
        <v>0</v>
      </c>
      <c r="O33" s="102">
        <f t="shared" si="4"/>
        <v>0</v>
      </c>
      <c r="P33" s="290">
        <f>SUM(P27:P32)</f>
        <v>0</v>
      </c>
    </row>
    <row r="34" spans="1:16" x14ac:dyDescent="0.2">
      <c r="A34" s="87"/>
      <c r="B34" s="101"/>
      <c r="C34" s="57"/>
      <c r="D34" s="57"/>
      <c r="E34" s="57"/>
      <c r="F34" s="57"/>
      <c r="G34" s="57"/>
      <c r="H34" s="57"/>
      <c r="I34" s="104"/>
      <c r="J34" s="104"/>
      <c r="K34" s="104"/>
      <c r="L34" s="104"/>
      <c r="M34" s="104"/>
      <c r="N34" s="104"/>
      <c r="O34" s="104"/>
      <c r="P34" s="288"/>
    </row>
    <row r="35" spans="1:16" ht="15.75" thickBot="1" x14ac:dyDescent="0.25">
      <c r="A35" s="105"/>
      <c r="B35" s="106"/>
      <c r="C35" s="106"/>
      <c r="D35" s="106"/>
      <c r="E35" s="106"/>
      <c r="F35" s="378" t="s">
        <v>178</v>
      </c>
      <c r="G35" s="379"/>
      <c r="H35" s="379"/>
      <c r="I35" s="107">
        <f>I16+I24+I33</f>
        <v>0</v>
      </c>
      <c r="J35" s="107">
        <f t="shared" ref="J35:N35" si="5">J16+J24+J33</f>
        <v>0</v>
      </c>
      <c r="K35" s="107">
        <f t="shared" si="5"/>
        <v>0</v>
      </c>
      <c r="L35" s="107">
        <f t="shared" si="5"/>
        <v>0</v>
      </c>
      <c r="M35" s="107">
        <f t="shared" si="5"/>
        <v>0</v>
      </c>
      <c r="N35" s="107">
        <f t="shared" si="5"/>
        <v>0</v>
      </c>
      <c r="O35" s="107">
        <f>O16+O24+O33</f>
        <v>0</v>
      </c>
      <c r="P35" s="292">
        <f>P16+P24+P33</f>
        <v>0</v>
      </c>
    </row>
    <row r="36" spans="1:16" x14ac:dyDescent="0.2">
      <c r="A36" s="108"/>
      <c r="B36" s="97"/>
      <c r="C36" s="97"/>
      <c r="D36" s="97"/>
      <c r="E36" s="97"/>
      <c r="F36" s="97"/>
      <c r="G36" s="97"/>
      <c r="H36" s="97"/>
      <c r="I36" s="109"/>
      <c r="J36" s="109"/>
      <c r="K36" s="109"/>
      <c r="L36" s="109"/>
      <c r="M36" s="109"/>
      <c r="N36" s="109"/>
      <c r="O36" s="282"/>
      <c r="P36" s="291"/>
    </row>
    <row r="37" spans="1:16" ht="15.75" thickBot="1" x14ac:dyDescent="0.25">
      <c r="A37" s="89"/>
      <c r="I37" s="299" t="s">
        <v>168</v>
      </c>
      <c r="J37" s="299" t="s">
        <v>169</v>
      </c>
      <c r="K37" s="299" t="s">
        <v>170</v>
      </c>
      <c r="L37" s="299" t="s">
        <v>171</v>
      </c>
      <c r="M37" s="299" t="s">
        <v>172</v>
      </c>
      <c r="N37" s="299" t="s">
        <v>187</v>
      </c>
      <c r="O37" s="299" t="s">
        <v>215</v>
      </c>
      <c r="P37" s="293" t="s">
        <v>209</v>
      </c>
    </row>
    <row r="38" spans="1:16" x14ac:dyDescent="0.2">
      <c r="A38" s="110" t="s">
        <v>173</v>
      </c>
      <c r="I38" s="99"/>
      <c r="J38" s="99"/>
      <c r="K38" s="99"/>
      <c r="L38" s="99"/>
      <c r="M38" s="99"/>
      <c r="N38" s="99"/>
      <c r="O38" s="279"/>
      <c r="P38" s="291"/>
    </row>
    <row r="39" spans="1:16" x14ac:dyDescent="0.2">
      <c r="A39" s="88" t="str">
        <f>'MTDC FY 23-24'!B15</f>
        <v>TOTAL ASU PERSONNEL (9-month faculty) MTDC</v>
      </c>
      <c r="B39" s="5"/>
      <c r="C39" s="5"/>
      <c r="D39" s="5"/>
      <c r="E39" s="5"/>
      <c r="F39" s="5"/>
      <c r="G39" s="5"/>
      <c r="H39" s="5"/>
      <c r="I39" s="100"/>
      <c r="J39" s="100"/>
      <c r="K39" s="100"/>
      <c r="L39" s="100"/>
      <c r="M39" s="100"/>
      <c r="N39" s="100"/>
      <c r="O39" s="280"/>
      <c r="P39" s="291"/>
    </row>
    <row r="40" spans="1:16" x14ac:dyDescent="0.2">
      <c r="A40" s="89">
        <f>'MTDC FY 23-24'!B8</f>
        <v>1</v>
      </c>
      <c r="B40" s="2" t="str">
        <f>'MTDC FY 23-24'!C8</f>
        <v>(insert name)</v>
      </c>
      <c r="I40" s="99">
        <f>'MTDC FY 23-24'!N8</f>
        <v>0</v>
      </c>
      <c r="J40" s="99">
        <f>'MTDC FY 24-25'!N8</f>
        <v>0</v>
      </c>
      <c r="K40" s="99">
        <f>'MTDC FY 25-26'!N8</f>
        <v>0</v>
      </c>
      <c r="L40" s="99">
        <f>'MTDC FY 26-27'!N8</f>
        <v>0</v>
      </c>
      <c r="M40" s="99">
        <f>'MTDC FY 27-28'!N8</f>
        <v>0</v>
      </c>
      <c r="N40" s="99">
        <f>'MTDC FY 28-29'!N8</f>
        <v>0</v>
      </c>
      <c r="O40" s="279">
        <f t="shared" ref="O40:O45" si="6">SUM(I40:N40)</f>
        <v>0</v>
      </c>
      <c r="P40" s="288">
        <f>'MTDC FY 23-24'!U8+'MTDC FY 24-25'!U8+'MTDC FY 25-26'!U8+'MTDC FY 26-27'!U8+'MTDC FY 27-28'!U8+'MTDC FY 28-29'!U8</f>
        <v>0</v>
      </c>
    </row>
    <row r="41" spans="1:16" x14ac:dyDescent="0.2">
      <c r="A41" s="89">
        <f>'MTDC FY 23-24'!B9</f>
        <v>2</v>
      </c>
      <c r="B41" s="2" t="str">
        <f>'MTDC FY 23-24'!C9</f>
        <v>(insert name)</v>
      </c>
      <c r="I41" s="99">
        <f>'MTDC FY 23-24'!N9</f>
        <v>0</v>
      </c>
      <c r="J41" s="99">
        <f>'MTDC FY 24-25'!N9</f>
        <v>0</v>
      </c>
      <c r="K41" s="99">
        <f>'MTDC FY 25-26'!N9</f>
        <v>0</v>
      </c>
      <c r="L41" s="99">
        <f>'MTDC FY 26-27'!N9</f>
        <v>0</v>
      </c>
      <c r="M41" s="99">
        <f>'MTDC FY 27-28'!N9</f>
        <v>0</v>
      </c>
      <c r="N41" s="99">
        <f>'MTDC FY 28-29'!N9</f>
        <v>0</v>
      </c>
      <c r="O41" s="279">
        <f t="shared" si="6"/>
        <v>0</v>
      </c>
      <c r="P41" s="288">
        <f>'MTDC FY 23-24'!U9+'MTDC FY 24-25'!U9+'MTDC FY 25-26'!U9+'MTDC FY 26-27'!U9+'MTDC FY 27-28'!U9+'MTDC FY 28-29'!U9</f>
        <v>0</v>
      </c>
    </row>
    <row r="42" spans="1:16" x14ac:dyDescent="0.2">
      <c r="A42" s="89">
        <f>'MTDC FY 23-24'!B10</f>
        <v>3</v>
      </c>
      <c r="B42" s="2" t="str">
        <f>'MTDC FY 23-24'!C10</f>
        <v>(insert name)</v>
      </c>
      <c r="I42" s="99">
        <f>'MTDC FY 23-24'!N10</f>
        <v>0</v>
      </c>
      <c r="J42" s="99">
        <f>'MTDC FY 24-25'!N10</f>
        <v>0</v>
      </c>
      <c r="K42" s="99">
        <f>'MTDC FY 25-26'!N10</f>
        <v>0</v>
      </c>
      <c r="L42" s="99">
        <f>'MTDC FY 26-27'!N10</f>
        <v>0</v>
      </c>
      <c r="M42" s="99">
        <f>'MTDC FY 27-28'!N10</f>
        <v>0</v>
      </c>
      <c r="N42" s="99">
        <f>'MTDC FY 28-29'!N10</f>
        <v>0</v>
      </c>
      <c r="O42" s="279">
        <f t="shared" si="6"/>
        <v>0</v>
      </c>
      <c r="P42" s="288">
        <f>'MTDC FY 23-24'!U10+'MTDC FY 24-25'!U10+'MTDC FY 25-26'!U10+'MTDC FY 26-27'!U10+'MTDC FY 27-28'!U10+'MTDC FY 28-29'!U10</f>
        <v>0</v>
      </c>
    </row>
    <row r="43" spans="1:16" x14ac:dyDescent="0.2">
      <c r="A43" s="89">
        <f>'MTDC FY 23-24'!B11</f>
        <v>4</v>
      </c>
      <c r="B43" s="2" t="str">
        <f>'MTDC FY 23-24'!C11</f>
        <v>(insert name)</v>
      </c>
      <c r="I43" s="99">
        <f>'MTDC FY 23-24'!N11</f>
        <v>0</v>
      </c>
      <c r="J43" s="99">
        <f>'MTDC FY 24-25'!N11</f>
        <v>0</v>
      </c>
      <c r="K43" s="99">
        <f>'MTDC FY 25-26'!N11</f>
        <v>0</v>
      </c>
      <c r="L43" s="99">
        <f>'MTDC FY 26-27'!N11</f>
        <v>0</v>
      </c>
      <c r="M43" s="99">
        <f>'MTDC FY 27-28'!N11</f>
        <v>0</v>
      </c>
      <c r="N43" s="99">
        <f>'MTDC FY 28-29'!N11</f>
        <v>0</v>
      </c>
      <c r="O43" s="279">
        <f t="shared" si="6"/>
        <v>0</v>
      </c>
      <c r="P43" s="288">
        <f>'MTDC FY 23-24'!U11+'MTDC FY 24-25'!U11+'MTDC FY 25-26'!U11+'MTDC FY 26-27'!U11+'MTDC FY 27-28'!U11+'MTDC FY 28-29'!U11</f>
        <v>0</v>
      </c>
    </row>
    <row r="44" spans="1:16" x14ac:dyDescent="0.2">
      <c r="A44" s="89">
        <f>'MTDC FY 23-24'!B12</f>
        <v>5</v>
      </c>
      <c r="B44" s="2" t="str">
        <f>'MTDC FY 23-24'!C12</f>
        <v>(insert name)</v>
      </c>
      <c r="I44" s="99">
        <f>'MTDC FY 23-24'!N12</f>
        <v>0</v>
      </c>
      <c r="J44" s="99">
        <f>'MTDC FY 24-25'!N12</f>
        <v>0</v>
      </c>
      <c r="K44" s="99">
        <f>'MTDC FY 25-26'!N12</f>
        <v>0</v>
      </c>
      <c r="L44" s="99">
        <f>'MTDC FY 26-27'!N12</f>
        <v>0</v>
      </c>
      <c r="M44" s="99">
        <f>'MTDC FY 27-28'!N12</f>
        <v>0</v>
      </c>
      <c r="N44" s="99">
        <f>'MTDC FY 28-29'!N12</f>
        <v>0</v>
      </c>
      <c r="O44" s="279">
        <f t="shared" si="6"/>
        <v>0</v>
      </c>
      <c r="P44" s="288">
        <f>'MTDC FY 23-24'!U12+'MTDC FY 24-25'!U12+'MTDC FY 25-26'!U12+'MTDC FY 26-27'!U12+'MTDC FY 27-28'!U12+'MTDC FY 28-29'!U12</f>
        <v>0</v>
      </c>
    </row>
    <row r="45" spans="1:16" x14ac:dyDescent="0.2">
      <c r="A45" s="89">
        <f>'MTDC FY 23-24'!B13</f>
        <v>6</v>
      </c>
      <c r="B45" s="2" t="str">
        <f>'MTDC FY 23-24'!C13</f>
        <v>(insert name)</v>
      </c>
      <c r="I45" s="100">
        <f>'MTDC FY 23-24'!N13</f>
        <v>0</v>
      </c>
      <c r="J45" s="100">
        <f>'MTDC FY 24-25'!N13</f>
        <v>0</v>
      </c>
      <c r="K45" s="100">
        <f>'MTDC FY 25-26'!N13</f>
        <v>0</v>
      </c>
      <c r="L45" s="100">
        <f>'MTDC FY 26-27'!N13</f>
        <v>0</v>
      </c>
      <c r="M45" s="100">
        <f>'MTDC FY 27-28'!N13</f>
        <v>0</v>
      </c>
      <c r="N45" s="100">
        <f>'MTDC FY 28-29'!N13</f>
        <v>0</v>
      </c>
      <c r="O45" s="280">
        <f t="shared" si="6"/>
        <v>0</v>
      </c>
      <c r="P45" s="289">
        <f>'MTDC FY 23-24'!U13+'MTDC FY 24-25'!U13+'MTDC FY 25-26'!U13+'MTDC FY 26-27'!U13+'MTDC FY 27-28'!U13+'MTDC FY 28-29'!U13</f>
        <v>0</v>
      </c>
    </row>
    <row r="46" spans="1:16" x14ac:dyDescent="0.2">
      <c r="A46" s="89"/>
      <c r="D46" s="101" t="str">
        <f>D16</f>
        <v>TOTAL ASU PERSONNEL (9-month faculty) MTDC</v>
      </c>
      <c r="E46" s="101"/>
      <c r="F46" s="101"/>
      <c r="G46" s="101"/>
      <c r="H46" s="101"/>
      <c r="I46" s="102">
        <f>SUM(I40:I45)</f>
        <v>0</v>
      </c>
      <c r="J46" s="102">
        <f t="shared" ref="J46:O46" si="7">SUM(J40:J45)</f>
        <v>0</v>
      </c>
      <c r="K46" s="102">
        <f t="shared" si="7"/>
        <v>0</v>
      </c>
      <c r="L46" s="102">
        <f t="shared" si="7"/>
        <v>0</v>
      </c>
      <c r="M46" s="102">
        <f t="shared" si="7"/>
        <v>0</v>
      </c>
      <c r="N46" s="102">
        <f t="shared" si="7"/>
        <v>0</v>
      </c>
      <c r="O46" s="102">
        <f t="shared" si="7"/>
        <v>0</v>
      </c>
      <c r="P46" s="290">
        <f>SUM(P40:P45)</f>
        <v>0</v>
      </c>
    </row>
    <row r="47" spans="1:16" x14ac:dyDescent="0.2">
      <c r="A47" s="89"/>
      <c r="I47" s="99"/>
      <c r="J47" s="99"/>
      <c r="K47" s="99"/>
      <c r="L47" s="99"/>
      <c r="M47" s="99"/>
      <c r="N47" s="99"/>
      <c r="O47" s="279"/>
      <c r="P47" s="291"/>
    </row>
    <row r="48" spans="1:16" x14ac:dyDescent="0.2">
      <c r="A48" s="88" t="str">
        <f>'MTDC FY 23-24'!B24</f>
        <v>TOTAL ASU PERSONNEL (12-month EPA-Admin &amp; SPA) MTDC</v>
      </c>
      <c r="B48" s="5"/>
      <c r="C48" s="5"/>
      <c r="D48" s="5"/>
      <c r="E48" s="5"/>
      <c r="F48" s="5"/>
      <c r="G48" s="5"/>
      <c r="H48" s="5"/>
      <c r="I48" s="100"/>
      <c r="J48" s="100"/>
      <c r="K48" s="100"/>
      <c r="L48" s="100"/>
      <c r="M48" s="100"/>
      <c r="N48" s="100"/>
      <c r="O48" s="280"/>
      <c r="P48" s="291"/>
    </row>
    <row r="49" spans="1:16" x14ac:dyDescent="0.2">
      <c r="A49" s="89">
        <f>'MTDC FY 23-24'!B18</f>
        <v>1</v>
      </c>
      <c r="B49" s="2" t="str">
        <f>'MTDC FY 23-24'!C18</f>
        <v>(insert name)</v>
      </c>
      <c r="I49" s="99">
        <f>'MTDC FY 23-24'!N18</f>
        <v>0</v>
      </c>
      <c r="J49" s="99">
        <f>'MTDC FY 24-25'!N18</f>
        <v>0</v>
      </c>
      <c r="K49" s="99">
        <f>'MTDC FY 25-26'!N18</f>
        <v>0</v>
      </c>
      <c r="L49" s="99">
        <f>'MTDC FY 26-27'!N18</f>
        <v>0</v>
      </c>
      <c r="M49" s="99">
        <f>'MTDC FY 27-28'!N18</f>
        <v>0</v>
      </c>
      <c r="N49" s="99">
        <f>'MTDC FY 28-29'!N18</f>
        <v>0</v>
      </c>
      <c r="O49" s="279">
        <f>SUM(I49:N49)</f>
        <v>0</v>
      </c>
      <c r="P49" s="288">
        <f>'MTDC FY 23-24'!U18+'MTDC FY 24-25'!U18+'MTDC FY 25-26'!U18+'MTDC FY 26-27'!U18+'MTDC FY 27-28'!U18+'MTDC FY 28-29'!U18</f>
        <v>0</v>
      </c>
    </row>
    <row r="50" spans="1:16" x14ac:dyDescent="0.2">
      <c r="A50" s="89">
        <f>'MTDC FY 23-24'!B19</f>
        <v>2</v>
      </c>
      <c r="B50" s="2" t="str">
        <f>'MTDC FY 23-24'!C19</f>
        <v>(insert name)</v>
      </c>
      <c r="I50" s="99">
        <f>'MTDC FY 23-24'!N19</f>
        <v>0</v>
      </c>
      <c r="J50" s="99">
        <f>'MTDC FY 24-25'!N19</f>
        <v>0</v>
      </c>
      <c r="K50" s="99">
        <f>'MTDC FY 25-26'!N19</f>
        <v>0</v>
      </c>
      <c r="L50" s="99">
        <f>'MTDC FY 26-27'!N19</f>
        <v>0</v>
      </c>
      <c r="M50" s="99">
        <f>'MTDC FY 27-28'!N19</f>
        <v>0</v>
      </c>
      <c r="N50" s="99">
        <f>'MTDC FY 28-29'!N19</f>
        <v>0</v>
      </c>
      <c r="O50" s="279">
        <f>SUM(I50:N50)</f>
        <v>0</v>
      </c>
      <c r="P50" s="288">
        <f>'MTDC FY 23-24'!U19+'MTDC FY 24-25'!U19+'MTDC FY 25-26'!U19+'MTDC FY 26-27'!U19+'MTDC FY 27-28'!U19+'MTDC FY 28-29'!U19</f>
        <v>0</v>
      </c>
    </row>
    <row r="51" spans="1:16" x14ac:dyDescent="0.2">
      <c r="A51" s="89">
        <f>'MTDC FY 23-24'!B20</f>
        <v>3</v>
      </c>
      <c r="B51" s="2" t="str">
        <f>'MTDC FY 23-24'!C20</f>
        <v>(insert name)</v>
      </c>
      <c r="I51" s="99">
        <f>'MTDC FY 23-24'!N20</f>
        <v>0</v>
      </c>
      <c r="J51" s="99">
        <f>'MTDC FY 24-25'!N20</f>
        <v>0</v>
      </c>
      <c r="K51" s="99">
        <f>'MTDC FY 25-26'!N20</f>
        <v>0</v>
      </c>
      <c r="L51" s="99">
        <f>'MTDC FY 26-27'!N20</f>
        <v>0</v>
      </c>
      <c r="M51" s="99">
        <f>'MTDC FY 27-28'!N20</f>
        <v>0</v>
      </c>
      <c r="N51" s="99">
        <f>'MTDC FY 28-29'!N20</f>
        <v>0</v>
      </c>
      <c r="O51" s="279">
        <f>SUM(I51:N51)</f>
        <v>0</v>
      </c>
      <c r="P51" s="288">
        <f>'MTDC FY 23-24'!U20+'MTDC FY 24-25'!U20+'MTDC FY 25-26'!U20+'MTDC FY 26-27'!U20+'MTDC FY 27-28'!U20+'MTDC FY 28-29'!U20</f>
        <v>0</v>
      </c>
    </row>
    <row r="52" spans="1:16" x14ac:dyDescent="0.2">
      <c r="A52" s="89">
        <f>'MTDC FY 23-24'!B21</f>
        <v>4</v>
      </c>
      <c r="B52" s="2" t="str">
        <f>'MTDC FY 23-24'!C21</f>
        <v>(insert name)</v>
      </c>
      <c r="I52" s="99">
        <f>'MTDC FY 23-24'!N21</f>
        <v>0</v>
      </c>
      <c r="J52" s="99">
        <f>'MTDC FY 24-25'!N21</f>
        <v>0</v>
      </c>
      <c r="K52" s="99">
        <f>'MTDC FY 25-26'!N21:N21</f>
        <v>0</v>
      </c>
      <c r="L52" s="99">
        <f>'MTDC FY 26-27'!N21</f>
        <v>0</v>
      </c>
      <c r="M52" s="99">
        <f>'MTDC FY 27-28'!N21</f>
        <v>0</v>
      </c>
      <c r="N52" s="99">
        <f>'MTDC FY 28-29'!N21</f>
        <v>0</v>
      </c>
      <c r="O52" s="279">
        <f>SUM(I52:N52)</f>
        <v>0</v>
      </c>
      <c r="P52" s="288">
        <f>'MTDC FY 23-24'!U21+'MTDC FY 24-25'!U21+'MTDC FY 25-26'!U21+'MTDC FY 26-27'!U21+'MTDC FY 27-28'!U21+'MTDC FY 28-29'!U21</f>
        <v>0</v>
      </c>
    </row>
    <row r="53" spans="1:16" x14ac:dyDescent="0.2">
      <c r="A53" s="89">
        <f>'MTDC FY 23-24'!B22</f>
        <v>5</v>
      </c>
      <c r="B53" s="2" t="str">
        <f>'MTDC FY 23-24'!C22</f>
        <v>(insert name)</v>
      </c>
      <c r="I53" s="100">
        <f>'MTDC FY 23-24'!N22</f>
        <v>0</v>
      </c>
      <c r="J53" s="100">
        <f>'MTDC FY 24-25'!N22</f>
        <v>0</v>
      </c>
      <c r="K53" s="100">
        <f>'MTDC FY 25-26'!N22</f>
        <v>0</v>
      </c>
      <c r="L53" s="100">
        <f>'MTDC FY 26-27'!N22</f>
        <v>0</v>
      </c>
      <c r="M53" s="100">
        <f>'MTDC FY 27-28'!N22</f>
        <v>0</v>
      </c>
      <c r="N53" s="100">
        <f>'MTDC FY 28-29'!N22</f>
        <v>0</v>
      </c>
      <c r="O53" s="280">
        <f>SUM(I53:N53)</f>
        <v>0</v>
      </c>
      <c r="P53" s="289">
        <f>'MTDC FY 23-24'!U22+'MTDC FY 24-25'!U22+'MTDC FY 25-26'!U22+'MTDC FY 26-27'!U22+'MTDC FY 27-28'!U22+'MTDC FY 28-29'!U22</f>
        <v>0</v>
      </c>
    </row>
    <row r="54" spans="1:16" x14ac:dyDescent="0.2">
      <c r="A54" s="89"/>
      <c r="B54" s="101" t="str">
        <f>B24</f>
        <v>TOTAL ASU PERSONNEL (12-month EPA-Admin &amp; SPA) MTDC</v>
      </c>
      <c r="C54" s="57"/>
      <c r="D54" s="57"/>
      <c r="E54" s="57"/>
      <c r="F54" s="57"/>
      <c r="G54" s="57"/>
      <c r="H54" s="57"/>
      <c r="I54" s="102">
        <f>SUM(I49:I53)</f>
        <v>0</v>
      </c>
      <c r="J54" s="102">
        <f t="shared" ref="J54:O54" si="8">SUM(J49:J53)</f>
        <v>0</v>
      </c>
      <c r="K54" s="102">
        <f t="shared" si="8"/>
        <v>0</v>
      </c>
      <c r="L54" s="102">
        <f t="shared" si="8"/>
        <v>0</v>
      </c>
      <c r="M54" s="102">
        <f t="shared" si="8"/>
        <v>0</v>
      </c>
      <c r="N54" s="102">
        <f t="shared" si="8"/>
        <v>0</v>
      </c>
      <c r="O54" s="102">
        <f t="shared" si="8"/>
        <v>0</v>
      </c>
      <c r="P54" s="290">
        <f>SUM(P49:P53)</f>
        <v>0</v>
      </c>
    </row>
    <row r="55" spans="1:16" x14ac:dyDescent="0.2">
      <c r="A55" s="89"/>
      <c r="I55" s="99"/>
      <c r="J55" s="99"/>
      <c r="K55" s="99"/>
      <c r="L55" s="99"/>
      <c r="M55" s="99"/>
      <c r="N55" s="99"/>
      <c r="O55" s="279"/>
      <c r="P55" s="291"/>
    </row>
    <row r="56" spans="1:16" x14ac:dyDescent="0.2">
      <c r="A56" s="88" t="str">
        <f>'MTDC FY 23-24'!B37</f>
        <v>TOTAL STUDENT/NON-STUDENT TEMP PERSONNEL MTDC</v>
      </c>
      <c r="B56" s="5"/>
      <c r="C56" s="5"/>
      <c r="D56" s="5"/>
      <c r="E56" s="5"/>
      <c r="F56" s="5"/>
      <c r="G56" s="5"/>
      <c r="H56" s="5"/>
      <c r="I56" s="100"/>
      <c r="J56" s="100"/>
      <c r="K56" s="100"/>
      <c r="L56" s="100"/>
      <c r="M56" s="100"/>
      <c r="N56" s="100"/>
      <c r="O56" s="280"/>
      <c r="P56" s="294"/>
    </row>
    <row r="57" spans="1:16" x14ac:dyDescent="0.2">
      <c r="A57" s="89">
        <f>'MTDC FY 23-24'!B29</f>
        <v>1</v>
      </c>
      <c r="B57" s="2" t="str">
        <f>'MTDC FY 23-24'!C29</f>
        <v>Undergrad/Grad. Student (Assistantship/Student temp)</v>
      </c>
      <c r="I57" s="99">
        <f>'MTDC FY 23-24'!N29</f>
        <v>0</v>
      </c>
      <c r="J57" s="99">
        <f>'MTDC FY 24-25'!N29</f>
        <v>0</v>
      </c>
      <c r="K57" s="99">
        <f>'MTDC FY 25-26'!N29</f>
        <v>0</v>
      </c>
      <c r="L57" s="99">
        <f>'MTDC FY 26-27'!N29</f>
        <v>0</v>
      </c>
      <c r="M57" s="99">
        <f>'MTDC FY 27-28'!N29</f>
        <v>0</v>
      </c>
      <c r="N57" s="99">
        <f>'MTDC FY 28-29'!N29</f>
        <v>0</v>
      </c>
      <c r="O57" s="279">
        <f t="shared" ref="O57:O62" si="9">SUM(I57:N57)</f>
        <v>0</v>
      </c>
      <c r="P57" s="288">
        <f>'MTDC FY 23-24'!U29+'MTDC FY 24-25'!U29+'MTDC FY 25-26'!U29+'MTDC FY 26-27'!U29+'MTDC FY 27-28'!U29+'MTDC FY 28-29'!U29</f>
        <v>0</v>
      </c>
    </row>
    <row r="58" spans="1:16" x14ac:dyDescent="0.2">
      <c r="A58" s="89">
        <f>'MTDC FY 23-24'!B30</f>
        <v>2</v>
      </c>
      <c r="B58" s="2" t="str">
        <f>'MTDC FY 23-24'!C30</f>
        <v>Undergrad/Grad. Student (Assistantship/Student temp)</v>
      </c>
      <c r="I58" s="99">
        <f>'MTDC FY 23-24'!N30</f>
        <v>0</v>
      </c>
      <c r="J58" s="99">
        <f>'MTDC FY 24-25'!N30</f>
        <v>0</v>
      </c>
      <c r="K58" s="99">
        <f>'MTDC FY 25-26'!N30</f>
        <v>0</v>
      </c>
      <c r="L58" s="99">
        <f>'MTDC FY 26-27'!N30</f>
        <v>0</v>
      </c>
      <c r="M58" s="99">
        <f>'MTDC FY 27-28'!N30</f>
        <v>0</v>
      </c>
      <c r="N58" s="99">
        <f>'MTDC FY 28-29'!N30</f>
        <v>0</v>
      </c>
      <c r="O58" s="279">
        <f t="shared" si="9"/>
        <v>0</v>
      </c>
      <c r="P58" s="288">
        <f>'MTDC FY 23-24'!U30+'MTDC FY 24-25'!U30+'MTDC FY 25-26'!U30+'MTDC FY 26-27'!U30+'MTDC FY 27-28'!U30+'MTDC FY 28-29'!U30</f>
        <v>0</v>
      </c>
    </row>
    <row r="59" spans="1:16" x14ac:dyDescent="0.2">
      <c r="A59" s="89">
        <f>'MTDC FY 23-24'!B31</f>
        <v>3</v>
      </c>
      <c r="B59" s="2" t="str">
        <f>'MTDC FY 23-24'!C31</f>
        <v>Undergrad/Grad. Student (Assistantship/Student temp)</v>
      </c>
      <c r="I59" s="99">
        <f>'MTDC FY 23-24'!N31</f>
        <v>0</v>
      </c>
      <c r="J59" s="99">
        <f>'MTDC FY 24-25'!N31</f>
        <v>0</v>
      </c>
      <c r="K59" s="99">
        <f>'MTDC FY 25-26'!N31</f>
        <v>0</v>
      </c>
      <c r="L59" s="99">
        <f>'MTDC FY 26-27'!N31</f>
        <v>0</v>
      </c>
      <c r="M59" s="99">
        <f>'MTDC FY 27-28'!N31</f>
        <v>0</v>
      </c>
      <c r="N59" s="99">
        <f>'MTDC FY 28-29'!N31</f>
        <v>0</v>
      </c>
      <c r="O59" s="279">
        <f t="shared" si="9"/>
        <v>0</v>
      </c>
      <c r="P59" s="288">
        <f>'MTDC FY 23-24'!U31+'MTDC FY 24-25'!U31+'MTDC FY 25-26'!U31+'MTDC FY 26-27'!U31+'MTDC FY 27-28'!U31+'MTDC FY 28-29'!U31</f>
        <v>0</v>
      </c>
    </row>
    <row r="60" spans="1:16" x14ac:dyDescent="0.2">
      <c r="A60" s="89">
        <f>'MTDC FY 23-24'!B32</f>
        <v>4</v>
      </c>
      <c r="B60" s="2" t="str">
        <f>'MTDC FY 23-24'!C32</f>
        <v>Undergrad/Grad. Student (Assistantship/Student temp)</v>
      </c>
      <c r="I60" s="99">
        <f>'MTDC FY 23-24'!N32</f>
        <v>0</v>
      </c>
      <c r="J60" s="99">
        <f>'MTDC FY 24-25'!N32</f>
        <v>0</v>
      </c>
      <c r="K60" s="99">
        <f>'MTDC FY 25-26'!N32</f>
        <v>0</v>
      </c>
      <c r="L60" s="99">
        <f>'MTDC FY 26-27'!N32</f>
        <v>0</v>
      </c>
      <c r="M60" s="99">
        <f>'MTDC FY 27-28'!N32</f>
        <v>0</v>
      </c>
      <c r="N60" s="99">
        <f>'MTDC FY 28-29'!N32</f>
        <v>0</v>
      </c>
      <c r="O60" s="279">
        <f t="shared" si="9"/>
        <v>0</v>
      </c>
      <c r="P60" s="288">
        <f>'MTDC FY 23-24'!U32+'MTDC FY 24-25'!U32+'MTDC FY 25-26'!U32+'MTDC FY 26-27'!U32+'MTDC FY 27-28'!U32+'MTDC FY 28-29'!U32</f>
        <v>0</v>
      </c>
    </row>
    <row r="61" spans="1:16" x14ac:dyDescent="0.2">
      <c r="A61" s="89">
        <f>'MTDC FY 23-24'!B34</f>
        <v>5</v>
      </c>
      <c r="B61" s="2" t="str">
        <f>'MTDC FY 23-24'!C34</f>
        <v>Non-student temp</v>
      </c>
      <c r="I61" s="99">
        <f>'MTDC FY 23-24'!N34</f>
        <v>0</v>
      </c>
      <c r="J61" s="99">
        <f>'MTDC FY 24-25'!N34</f>
        <v>0</v>
      </c>
      <c r="K61" s="99">
        <f>'MTDC FY 25-26'!N34</f>
        <v>0</v>
      </c>
      <c r="L61" s="99">
        <f>'MTDC FY 26-27'!N34</f>
        <v>0</v>
      </c>
      <c r="M61" s="99">
        <f>'MTDC FY 27-28'!N34</f>
        <v>0</v>
      </c>
      <c r="N61" s="99">
        <f>'MTDC FY 28-29'!N34</f>
        <v>0</v>
      </c>
      <c r="O61" s="279">
        <f t="shared" si="9"/>
        <v>0</v>
      </c>
      <c r="P61" s="288">
        <f>'MTDC FY 23-24'!U34+'MTDC FY 24-25'!U34+'MTDC FY 25-26'!U34+'MTDC FY 26-27'!U34+'MTDC FY 27-28'!U34+'MTDC FY 28-29'!U34</f>
        <v>0</v>
      </c>
    </row>
    <row r="62" spans="1:16" x14ac:dyDescent="0.2">
      <c r="A62" s="89">
        <f>'MTDC FY 23-24'!B35</f>
        <v>6</v>
      </c>
      <c r="B62" s="2" t="str">
        <f>'MTDC FY 23-24'!C35</f>
        <v>Non-student temp</v>
      </c>
      <c r="I62" s="100">
        <f>'MTDC FY 23-24'!N35</f>
        <v>0</v>
      </c>
      <c r="J62" s="100">
        <f>'MTDC FY 24-25'!N35</f>
        <v>0</v>
      </c>
      <c r="K62" s="100">
        <f>'MTDC FY 25-26'!N35</f>
        <v>0</v>
      </c>
      <c r="L62" s="100">
        <f>'MTDC FY 26-27'!N35</f>
        <v>0</v>
      </c>
      <c r="M62" s="100">
        <f>'MTDC FY 27-28'!N35</f>
        <v>0</v>
      </c>
      <c r="N62" s="100">
        <f>'MTDC FY 28-29'!N35</f>
        <v>0</v>
      </c>
      <c r="O62" s="280">
        <f t="shared" si="9"/>
        <v>0</v>
      </c>
      <c r="P62" s="289">
        <f>'MTDC FY 23-24'!U35+'MTDC FY 24-25'!U35+'MTDC FY 25-26'!U35+'MTDC FY 26-27'!U35+'MTDC FY 27-28'!U35+'MTDC FY 28-29'!U35</f>
        <v>0</v>
      </c>
    </row>
    <row r="63" spans="1:16" x14ac:dyDescent="0.2">
      <c r="A63" s="89"/>
      <c r="B63" s="101" t="str">
        <f>B33</f>
        <v>TOTAL STUDENT/NON-STUDENT TEMP PERSONNEL MTDC</v>
      </c>
      <c r="C63" s="101"/>
      <c r="D63" s="101"/>
      <c r="E63" s="101"/>
      <c r="F63" s="101"/>
      <c r="G63" s="101"/>
      <c r="H63" s="101"/>
      <c r="I63" s="102">
        <f>SUM(I57:I62)</f>
        <v>0</v>
      </c>
      <c r="J63" s="102">
        <f t="shared" ref="J63:O63" si="10">SUM(J57:J62)</f>
        <v>0</v>
      </c>
      <c r="K63" s="102">
        <f t="shared" si="10"/>
        <v>0</v>
      </c>
      <c r="L63" s="102">
        <f>SUM(L57:L62)</f>
        <v>0</v>
      </c>
      <c r="M63" s="102">
        <f t="shared" si="10"/>
        <v>0</v>
      </c>
      <c r="N63" s="102">
        <f t="shared" si="10"/>
        <v>0</v>
      </c>
      <c r="O63" s="102">
        <f t="shared" si="10"/>
        <v>0</v>
      </c>
      <c r="P63" s="290">
        <f>SUM(P57:P62)</f>
        <v>0</v>
      </c>
    </row>
    <row r="64" spans="1:16" x14ac:dyDescent="0.2">
      <c r="A64" s="89"/>
      <c r="B64" s="101"/>
      <c r="C64" s="101"/>
      <c r="D64" s="101"/>
      <c r="E64" s="101"/>
      <c r="F64" s="101"/>
      <c r="G64" s="101"/>
      <c r="H64" s="101"/>
      <c r="I64" s="104"/>
      <c r="J64" s="104"/>
      <c r="K64" s="104"/>
      <c r="L64" s="104"/>
      <c r="M64" s="104"/>
      <c r="N64" s="104"/>
      <c r="O64" s="104"/>
      <c r="P64" s="288"/>
    </row>
    <row r="65" spans="1:16" x14ac:dyDescent="0.2">
      <c r="A65" s="89"/>
      <c r="F65" s="380" t="s">
        <v>179</v>
      </c>
      <c r="G65" s="380"/>
      <c r="H65" s="380"/>
      <c r="I65" s="111">
        <f>I46+I54+I63</f>
        <v>0</v>
      </c>
      <c r="J65" s="111">
        <f t="shared" ref="J65:O65" si="11">J46+J54+J63</f>
        <v>0</v>
      </c>
      <c r="K65" s="111">
        <f t="shared" si="11"/>
        <v>0</v>
      </c>
      <c r="L65" s="111">
        <f t="shared" si="11"/>
        <v>0</v>
      </c>
      <c r="M65" s="111">
        <f t="shared" si="11"/>
        <v>0</v>
      </c>
      <c r="N65" s="111">
        <f t="shared" si="11"/>
        <v>0</v>
      </c>
      <c r="O65" s="111">
        <f t="shared" si="11"/>
        <v>0</v>
      </c>
      <c r="P65" s="295">
        <f>P46+P54+P63</f>
        <v>0</v>
      </c>
    </row>
    <row r="66" spans="1:16" x14ac:dyDescent="0.2">
      <c r="A66" s="89"/>
      <c r="I66" s="99"/>
      <c r="J66" s="99"/>
      <c r="K66" s="99"/>
      <c r="L66" s="99"/>
      <c r="M66" s="99"/>
      <c r="N66" s="99"/>
      <c r="O66" s="279"/>
      <c r="P66" s="291"/>
    </row>
    <row r="67" spans="1:16" ht="15.75" thickBot="1" x14ac:dyDescent="0.25">
      <c r="A67" s="90"/>
      <c r="B67" s="106"/>
      <c r="C67" s="106"/>
      <c r="D67" s="106"/>
      <c r="E67" s="91" t="s">
        <v>1</v>
      </c>
      <c r="F67" s="112"/>
      <c r="G67" s="112"/>
      <c r="H67" s="112"/>
      <c r="I67" s="113">
        <f t="shared" ref="I67:O67" si="12">I35+I65</f>
        <v>0</v>
      </c>
      <c r="J67" s="113">
        <f t="shared" si="12"/>
        <v>0</v>
      </c>
      <c r="K67" s="113">
        <f t="shared" si="12"/>
        <v>0</v>
      </c>
      <c r="L67" s="113">
        <f t="shared" si="12"/>
        <v>0</v>
      </c>
      <c r="M67" s="113">
        <f t="shared" si="12"/>
        <v>0</v>
      </c>
      <c r="N67" s="113">
        <f t="shared" si="12"/>
        <v>0</v>
      </c>
      <c r="O67" s="113">
        <f t="shared" si="12"/>
        <v>0</v>
      </c>
      <c r="P67" s="296">
        <f>P35+P65</f>
        <v>0</v>
      </c>
    </row>
    <row r="68" spans="1:16" x14ac:dyDescent="0.2">
      <c r="A68" s="108"/>
      <c r="B68" s="97"/>
      <c r="C68" s="97"/>
      <c r="D68" s="97"/>
      <c r="E68" s="97"/>
      <c r="F68" s="97"/>
      <c r="G68" s="97"/>
      <c r="H68" s="97"/>
      <c r="I68" s="97"/>
      <c r="J68" s="97"/>
      <c r="K68" s="97"/>
      <c r="L68" s="97"/>
      <c r="M68" s="97"/>
      <c r="N68" s="97"/>
      <c r="O68" s="277"/>
      <c r="P68" s="291"/>
    </row>
    <row r="69" spans="1:16" x14ac:dyDescent="0.2">
      <c r="A69" s="92" t="s">
        <v>49</v>
      </c>
      <c r="I69" s="299" t="s">
        <v>168</v>
      </c>
      <c r="J69" s="299" t="s">
        <v>169</v>
      </c>
      <c r="K69" s="299" t="s">
        <v>170</v>
      </c>
      <c r="L69" s="299" t="s">
        <v>171</v>
      </c>
      <c r="M69" s="299" t="s">
        <v>172</v>
      </c>
      <c r="N69" s="299" t="s">
        <v>187</v>
      </c>
      <c r="O69" s="299" t="s">
        <v>215</v>
      </c>
      <c r="P69" s="289"/>
    </row>
    <row r="70" spans="1:16" x14ac:dyDescent="0.2">
      <c r="A70" s="87"/>
      <c r="B70" s="23" t="s">
        <v>8</v>
      </c>
      <c r="I70" s="124">
        <f>'MTDC FY 23-24'!O52</f>
        <v>0</v>
      </c>
      <c r="J70" s="124">
        <f>'MTDC FY 24-25'!O52</f>
        <v>0</v>
      </c>
      <c r="K70" s="124">
        <f>'MTDC FY 25-26'!O52</f>
        <v>0</v>
      </c>
      <c r="L70" s="124">
        <f>'MTDC FY 26-27'!O52</f>
        <v>0</v>
      </c>
      <c r="M70" s="124">
        <f>'MTDC FY 27-28'!O52</f>
        <v>0</v>
      </c>
      <c r="N70" s="124">
        <f>'MTDC FY 28-29'!O52</f>
        <v>0</v>
      </c>
      <c r="O70" s="283">
        <f>SUM(I70:N70)</f>
        <v>0</v>
      </c>
      <c r="P70" s="288">
        <f>'MTDC FY 23-24'!V52+'MTDC FY 24-25'!V52+'MTDC FY 25-26'!V52+'MTDC FY 26-27'!V52+'MTDC FY 27-28'!V52+'MTDC FY 28-29'!V52</f>
        <v>0</v>
      </c>
    </row>
    <row r="71" spans="1:16" x14ac:dyDescent="0.2">
      <c r="A71" s="86"/>
      <c r="B71" s="25" t="s">
        <v>25</v>
      </c>
      <c r="C71" s="5"/>
      <c r="D71" s="5"/>
      <c r="E71" s="5"/>
      <c r="F71" s="5"/>
      <c r="G71" s="5"/>
      <c r="H71" s="5"/>
      <c r="I71" s="125">
        <f>'MTDC FY 23-24'!O53</f>
        <v>0</v>
      </c>
      <c r="J71" s="125">
        <f>'MTDC FY 24-25'!O53</f>
        <v>0</v>
      </c>
      <c r="K71" s="125">
        <f>'MTDC FY 25-26'!O53</f>
        <v>0</v>
      </c>
      <c r="L71" s="125">
        <f>'MTDC FY 26-27'!O53</f>
        <v>0</v>
      </c>
      <c r="M71" s="125">
        <f>'MTDC FY 27-28'!O53</f>
        <v>0</v>
      </c>
      <c r="N71" s="125">
        <f>'MTDC FY 28-29'!O53</f>
        <v>0</v>
      </c>
      <c r="O71" s="284">
        <f>SUM(I71:N71)</f>
        <v>0</v>
      </c>
      <c r="P71" s="288">
        <f>'MTDC FY 23-24'!V53+'MTDC FY 24-25'!V53+'MTDC FY 25-26'!V53+'MTDC FY 26-27'!V53+'MTDC FY 27-28'!V53+'MTDC FY 28-29'!V53</f>
        <v>0</v>
      </c>
    </row>
    <row r="72" spans="1:16" ht="15.75" thickBot="1" x14ac:dyDescent="0.25">
      <c r="A72" s="105"/>
      <c r="B72" s="106"/>
      <c r="C72" s="106"/>
      <c r="D72" s="106"/>
      <c r="E72" s="93"/>
      <c r="F72" s="106"/>
      <c r="G72" s="367" t="s">
        <v>174</v>
      </c>
      <c r="H72" s="381"/>
      <c r="I72" s="126">
        <f t="shared" ref="I72:O72" si="13">SUM(I70:I71)</f>
        <v>0</v>
      </c>
      <c r="J72" s="126">
        <f t="shared" si="13"/>
        <v>0</v>
      </c>
      <c r="K72" s="126">
        <f t="shared" si="13"/>
        <v>0</v>
      </c>
      <c r="L72" s="126">
        <f t="shared" si="13"/>
        <v>0</v>
      </c>
      <c r="M72" s="126">
        <f t="shared" si="13"/>
        <v>0</v>
      </c>
      <c r="N72" s="126">
        <f t="shared" si="13"/>
        <v>0</v>
      </c>
      <c r="O72" s="126">
        <f t="shared" si="13"/>
        <v>0</v>
      </c>
      <c r="P72" s="276">
        <f>SUM(P70:P71)</f>
        <v>0</v>
      </c>
    </row>
    <row r="73" spans="1:16" x14ac:dyDescent="0.2">
      <c r="A73" s="108"/>
      <c r="B73" s="97"/>
      <c r="C73" s="97"/>
      <c r="D73" s="97"/>
      <c r="E73" s="97"/>
      <c r="F73" s="97"/>
      <c r="G73" s="97"/>
      <c r="H73" s="97"/>
      <c r="I73" s="127"/>
      <c r="J73" s="127"/>
      <c r="K73" s="127"/>
      <c r="L73" s="127"/>
      <c r="M73" s="127"/>
      <c r="N73" s="127"/>
      <c r="O73" s="285"/>
      <c r="P73" s="291"/>
    </row>
    <row r="74" spans="1:16" x14ac:dyDescent="0.2">
      <c r="A74" s="92" t="s">
        <v>216</v>
      </c>
      <c r="I74" s="124"/>
      <c r="J74" s="124"/>
      <c r="K74" s="124"/>
      <c r="L74" s="124"/>
      <c r="M74" s="124"/>
      <c r="N74" s="124"/>
      <c r="O74" s="283"/>
      <c r="P74" s="291"/>
    </row>
    <row r="75" spans="1:16" x14ac:dyDescent="0.2">
      <c r="A75" s="87">
        <f>'MTDC FY 23-24'!B43</f>
        <v>1</v>
      </c>
      <c r="B75" s="2" t="s">
        <v>217</v>
      </c>
      <c r="I75" s="124">
        <f>'MTDC FY 23-24'!O43</f>
        <v>0</v>
      </c>
      <c r="J75" s="124">
        <f>'MTDC FY 24-25'!O43</f>
        <v>0</v>
      </c>
      <c r="K75" s="124">
        <f>'MTDC FY 25-26'!O43</f>
        <v>0</v>
      </c>
      <c r="L75" s="124">
        <f>'MTDC FY 26-27'!O43</f>
        <v>0</v>
      </c>
      <c r="M75" s="124">
        <f>'MTDC FY 27-28'!O43</f>
        <v>0</v>
      </c>
      <c r="N75" s="124">
        <f>'MTDC FY 28-29'!O43</f>
        <v>0</v>
      </c>
      <c r="O75" s="283">
        <f>SUM(I75:N75)</f>
        <v>0</v>
      </c>
      <c r="P75" s="288">
        <f>'MTDC FY 23-24'!V43+'MTDC FY 24-25'!V43+'MTDC FY 25-26'!V43+'MTDC FY 26-27'!V43+'MTDC FY 27-28'!V43+'MTDC FY 28-29'!V43</f>
        <v>0</v>
      </c>
    </row>
    <row r="76" spans="1:16" x14ac:dyDescent="0.2">
      <c r="A76" s="87">
        <f>'MTDC FY 23-24'!B44</f>
        <v>2</v>
      </c>
      <c r="B76" s="2" t="s">
        <v>217</v>
      </c>
      <c r="I76" s="124">
        <f>'MTDC FY 23-24'!O44</f>
        <v>0</v>
      </c>
      <c r="J76" s="124">
        <f>'MTDC FY 24-25'!O44</f>
        <v>0</v>
      </c>
      <c r="K76" s="124">
        <f>'MTDC FY 25-26'!O44</f>
        <v>0</v>
      </c>
      <c r="L76" s="124">
        <f>'MTDC FY 26-27'!O44</f>
        <v>0</v>
      </c>
      <c r="M76" s="124">
        <f>'MTDC FY 27-28'!O44</f>
        <v>0</v>
      </c>
      <c r="N76" s="124">
        <f>'MTDC FY 28-29'!O44</f>
        <v>0</v>
      </c>
      <c r="O76" s="283">
        <f>SUM(I76:N76)</f>
        <v>0</v>
      </c>
      <c r="P76" s="288">
        <f>'MTDC FY 23-24'!V44+'MTDC FY 24-25'!V44+'MTDC FY 25-26'!V44+'MTDC FY 26-27'!V44+'MTDC FY 27-28'!V44+'MTDC FY 28-29'!V44</f>
        <v>0</v>
      </c>
    </row>
    <row r="77" spans="1:16" x14ac:dyDescent="0.2">
      <c r="A77" s="87">
        <f>'MTDC FY 23-24'!B45</f>
        <v>3</v>
      </c>
      <c r="B77" s="2" t="s">
        <v>217</v>
      </c>
      <c r="I77" s="124">
        <f>'MTDC FY 23-24'!O45</f>
        <v>0</v>
      </c>
      <c r="J77" s="124">
        <f>'MTDC FY 24-25'!O45</f>
        <v>0</v>
      </c>
      <c r="K77" s="124">
        <f>'MTDC FY 25-26'!O45</f>
        <v>0</v>
      </c>
      <c r="L77" s="124">
        <f>'MTDC FY 26-27'!O45</f>
        <v>0</v>
      </c>
      <c r="M77" s="124">
        <f>'MTDC FY 27-28'!O45</f>
        <v>0</v>
      </c>
      <c r="N77" s="124">
        <f>'MTDC FY 28-29'!O45</f>
        <v>0</v>
      </c>
      <c r="O77" s="283">
        <f>SUM(I77:N77)</f>
        <v>0</v>
      </c>
      <c r="P77" s="288">
        <f>'MTDC FY 23-24'!V45+'MTDC FY 24-25'!V45+'MTDC FY 25-26'!V45+'MTDC FY 26-27'!V45+'MTDC FY 27-28'!V45+'MTDC FY 28-29'!V45</f>
        <v>0</v>
      </c>
    </row>
    <row r="78" spans="1:16" x14ac:dyDescent="0.2">
      <c r="A78" s="87">
        <f>'MTDC FY 23-24'!B46</f>
        <v>4</v>
      </c>
      <c r="B78" s="2" t="s">
        <v>217</v>
      </c>
      <c r="I78" s="124">
        <f>'MTDC FY 23-24'!O46</f>
        <v>0</v>
      </c>
      <c r="J78" s="124">
        <f>'MTDC FY 24-25'!O46</f>
        <v>0</v>
      </c>
      <c r="K78" s="124">
        <f>'MTDC FY 25-26'!O46</f>
        <v>0</v>
      </c>
      <c r="L78" s="124">
        <f>'MTDC FY 26-27'!O46</f>
        <v>0</v>
      </c>
      <c r="M78" s="124">
        <f>'MTDC FY 27-28'!O46</f>
        <v>0</v>
      </c>
      <c r="N78" s="124">
        <f>'MTDC FY 28-29'!O46</f>
        <v>0</v>
      </c>
      <c r="O78" s="283">
        <f>SUM(I78:N78)</f>
        <v>0</v>
      </c>
      <c r="P78" s="288">
        <f>'MTDC FY 23-24'!V46+'MTDC FY 24-25'!V46+'MTDC FY 25-26'!V46+'MTDC FY 26-27'!V46+'MTDC FY 27-28'!V46+'MTDC FY 28-29'!V46</f>
        <v>0</v>
      </c>
    </row>
    <row r="79" spans="1:16" x14ac:dyDescent="0.2">
      <c r="A79" s="87">
        <f>'MTDC FY 23-24'!B47</f>
        <v>5</v>
      </c>
      <c r="B79" s="2" t="s">
        <v>217</v>
      </c>
      <c r="E79" s="5"/>
      <c r="I79" s="125">
        <f>'MTDC FY 23-24'!O47</f>
        <v>0</v>
      </c>
      <c r="J79" s="125">
        <f>'MTDC FY 24-25'!O47</f>
        <v>0</v>
      </c>
      <c r="K79" s="125">
        <f>'MTDC FY 25-26'!O47</f>
        <v>0</v>
      </c>
      <c r="L79" s="125">
        <f>'MTDC FY 26-27'!O47</f>
        <v>0</v>
      </c>
      <c r="M79" s="125">
        <f>'MTDC FY 27-28'!O47</f>
        <v>0</v>
      </c>
      <c r="N79" s="125">
        <f>'MTDC FY 28-29'!O47</f>
        <v>0</v>
      </c>
      <c r="O79" s="284">
        <f>SUM(I79:N79)</f>
        <v>0</v>
      </c>
      <c r="P79" s="288">
        <f>'MTDC FY 23-24'!V47+'MTDC FY 24-25'!V47+'MTDC FY 25-26'!V47+'MTDC FY 26-27'!V47+'MTDC FY 27-28'!V47+'MTDC FY 28-29'!V47</f>
        <v>0</v>
      </c>
    </row>
    <row r="80" spans="1:16" ht="15.75" thickBot="1" x14ac:dyDescent="0.25">
      <c r="A80" s="94"/>
      <c r="B80" s="115"/>
      <c r="C80" s="115"/>
      <c r="D80" s="115"/>
      <c r="E80" s="106"/>
      <c r="F80" s="367" t="s">
        <v>180</v>
      </c>
      <c r="G80" s="374"/>
      <c r="H80" s="374"/>
      <c r="I80" s="128">
        <f>SUM(I75:I79)</f>
        <v>0</v>
      </c>
      <c r="J80" s="128">
        <f t="shared" ref="J80:O80" si="14">SUM(J75:J79)</f>
        <v>0</v>
      </c>
      <c r="K80" s="128">
        <f t="shared" si="14"/>
        <v>0</v>
      </c>
      <c r="L80" s="128">
        <f t="shared" si="14"/>
        <v>0</v>
      </c>
      <c r="M80" s="128">
        <f t="shared" si="14"/>
        <v>0</v>
      </c>
      <c r="N80" s="128">
        <f t="shared" si="14"/>
        <v>0</v>
      </c>
      <c r="O80" s="128">
        <f t="shared" si="14"/>
        <v>0</v>
      </c>
      <c r="P80" s="276">
        <f>SUM(P75:P79)</f>
        <v>0</v>
      </c>
    </row>
    <row r="81" spans="1:16" x14ac:dyDescent="0.2">
      <c r="A81" s="108"/>
      <c r="B81" s="97"/>
      <c r="C81" s="97"/>
      <c r="D81" s="97"/>
      <c r="E81" s="97"/>
      <c r="F81" s="97"/>
      <c r="G81" s="97"/>
      <c r="H81" s="97"/>
      <c r="I81" s="127"/>
      <c r="J81" s="127"/>
      <c r="K81" s="127"/>
      <c r="L81" s="127"/>
      <c r="M81" s="127"/>
      <c r="N81" s="127"/>
      <c r="O81" s="285"/>
      <c r="P81" s="291"/>
    </row>
    <row r="82" spans="1:16" x14ac:dyDescent="0.2">
      <c r="A82" s="92" t="s">
        <v>175</v>
      </c>
      <c r="E82" s="5"/>
      <c r="I82" s="124"/>
      <c r="J82" s="124"/>
      <c r="K82" s="124"/>
      <c r="L82" s="124"/>
      <c r="M82" s="124"/>
      <c r="N82" s="124"/>
      <c r="O82" s="283"/>
      <c r="P82" s="294"/>
    </row>
    <row r="83" spans="1:16" x14ac:dyDescent="0.2">
      <c r="A83" s="95"/>
      <c r="B83" s="116"/>
      <c r="C83" s="116"/>
      <c r="D83" s="116"/>
      <c r="E83" s="372" t="s">
        <v>176</v>
      </c>
      <c r="F83" s="373"/>
      <c r="G83" s="373"/>
      <c r="H83" s="373"/>
      <c r="I83" s="129">
        <f>'MTDC FY 23-24'!O70</f>
        <v>0</v>
      </c>
      <c r="J83" s="129">
        <f>'MTDC FY 24-25'!O70</f>
        <v>0</v>
      </c>
      <c r="K83" s="129">
        <f>'MTDC FY 25-26'!O70</f>
        <v>0</v>
      </c>
      <c r="L83" s="129">
        <f>'MTDC FY 26-27'!O70</f>
        <v>0</v>
      </c>
      <c r="M83" s="129">
        <f>'MTDC FY 27-28'!O70</f>
        <v>0</v>
      </c>
      <c r="N83" s="129">
        <f>'MTDC FY 28-29'!O70</f>
        <v>0</v>
      </c>
      <c r="O83" s="129">
        <f>SUM(I83:N83)</f>
        <v>0</v>
      </c>
      <c r="P83" s="290">
        <f>'MTDC FY 23-24'!V70+'MTDC FY 24-25'!V70+'MTDC FY 25-26'!V70+'MTDC FY 26-27'!V70+'MTDC FY 27-28'!V70+'MTDC FY 28-29'!V70</f>
        <v>0</v>
      </c>
    </row>
    <row r="84" spans="1:16" x14ac:dyDescent="0.2">
      <c r="A84" s="89"/>
      <c r="I84" s="124"/>
      <c r="J84" s="124"/>
      <c r="K84" s="124"/>
      <c r="L84" s="124"/>
      <c r="M84" s="124"/>
      <c r="N84" s="124"/>
      <c r="O84" s="283"/>
      <c r="P84" s="291"/>
    </row>
    <row r="85" spans="1:16" x14ac:dyDescent="0.2">
      <c r="A85" s="92" t="s">
        <v>181</v>
      </c>
      <c r="I85" s="124"/>
      <c r="J85" s="124"/>
      <c r="K85" s="124"/>
      <c r="L85" s="124"/>
      <c r="M85" s="124"/>
      <c r="N85" s="124"/>
      <c r="O85" s="283"/>
      <c r="P85" s="291"/>
    </row>
    <row r="86" spans="1:16" x14ac:dyDescent="0.2">
      <c r="A86" s="87" t="str">
        <f>'MTDC FY 23-24'!C73</f>
        <v>Consultant/Contractor</v>
      </c>
      <c r="B86" s="23"/>
      <c r="I86" s="124">
        <f>'MTDC FY 23-24'!O73</f>
        <v>0</v>
      </c>
      <c r="J86" s="124">
        <f>'MTDC FY 24-25'!O73</f>
        <v>0</v>
      </c>
      <c r="K86" s="124">
        <f>'MTDC FY 25-26'!O73</f>
        <v>0</v>
      </c>
      <c r="L86" s="124">
        <f>'MTDC FY 26-27'!O73</f>
        <v>0</v>
      </c>
      <c r="M86" s="124">
        <f>'MTDC FY 27-28'!O73</f>
        <v>0</v>
      </c>
      <c r="N86" s="124">
        <f>'MTDC FY 28-29'!O73</f>
        <v>0</v>
      </c>
      <c r="O86" s="283">
        <f>SUM(I86:N86)</f>
        <v>0</v>
      </c>
      <c r="P86" s="288">
        <f>'MTDC FY 23-24'!V73+'MTDC FY 24-25'!V73+'MTDC FY 25-26'!V73+'MTDC FY 26-27'!V73+'MTDC FY 27-28'!V73+'MTDC FY 28-29'!V73</f>
        <v>0</v>
      </c>
    </row>
    <row r="87" spans="1:16" x14ac:dyDescent="0.2">
      <c r="A87" s="87" t="str">
        <f>'MTDC FY 23-24'!C74</f>
        <v>Subrecipient Agreements - Portion under $25,000</v>
      </c>
      <c r="B87" s="23"/>
      <c r="I87" s="124">
        <f>'MTDC FY 23-24'!O74</f>
        <v>0</v>
      </c>
      <c r="J87" s="124">
        <f>'MTDC FY 24-25'!O74</f>
        <v>0</v>
      </c>
      <c r="K87" s="124">
        <f>'MTDC FY 25-26'!O74</f>
        <v>0</v>
      </c>
      <c r="L87" s="124">
        <f>'MTDC FY 26-27'!O74</f>
        <v>0</v>
      </c>
      <c r="M87" s="124">
        <f>'MTDC FY 27-28'!O74</f>
        <v>0</v>
      </c>
      <c r="N87" s="124">
        <f>'MTDC FY 28-29'!O74</f>
        <v>0</v>
      </c>
      <c r="O87" s="283">
        <f>SUM(I87:N87)</f>
        <v>0</v>
      </c>
      <c r="P87" s="288">
        <f>'MTDC FY 23-24'!V74+'MTDC FY 24-25'!V74+'MTDC FY 25-26'!V74+'MTDC FY 26-27'!V74+'MTDC FY 27-28'!V74+'MTDC FY 28-29'!V74</f>
        <v>0</v>
      </c>
    </row>
    <row r="88" spans="1:16" x14ac:dyDescent="0.2">
      <c r="A88" s="86" t="str">
        <f>'MTDC FY 23-24'!C75</f>
        <v>Subrecipient Agreements - Portion in excess of $25,000</v>
      </c>
      <c r="B88" s="25"/>
      <c r="C88" s="5"/>
      <c r="D88" s="5"/>
      <c r="E88" s="5"/>
      <c r="F88" s="5"/>
      <c r="G88" s="5"/>
      <c r="H88" s="5"/>
      <c r="I88" s="125">
        <f>'MTDC FY 23-24'!O75</f>
        <v>0</v>
      </c>
      <c r="J88" s="125">
        <f>'MTDC FY 24-25'!O75</f>
        <v>0</v>
      </c>
      <c r="K88" s="125">
        <f>'MTDC FY 25-26'!O75</f>
        <v>0</v>
      </c>
      <c r="L88" s="125">
        <f>'MTDC FY 26-27'!O75</f>
        <v>0</v>
      </c>
      <c r="M88" s="125">
        <f>'MTDC FY 27-28'!O75</f>
        <v>0</v>
      </c>
      <c r="N88" s="125">
        <f>'MTDC FY 28-29'!O75</f>
        <v>0</v>
      </c>
      <c r="O88" s="284">
        <f>SUM(I88:N88)</f>
        <v>0</v>
      </c>
      <c r="P88" s="288">
        <f>'MTDC FY 23-24'!V75+'MTDC FY 24-25'!V75+'MTDC FY 25-26'!V75+'MTDC FY 26-27'!V75+'MTDC FY 27-28'!V75+'MTDC FY 28-29'!V75</f>
        <v>0</v>
      </c>
    </row>
    <row r="89" spans="1:16" ht="15.75" thickBot="1" x14ac:dyDescent="0.25">
      <c r="A89" s="105"/>
      <c r="B89" s="106"/>
      <c r="C89" s="106"/>
      <c r="D89" s="106"/>
      <c r="E89" s="93"/>
      <c r="F89" s="367" t="s">
        <v>182</v>
      </c>
      <c r="G89" s="375"/>
      <c r="H89" s="375"/>
      <c r="I89" s="126">
        <f t="shared" ref="I89:O89" si="15">SUM(I86:I88)</f>
        <v>0</v>
      </c>
      <c r="J89" s="126">
        <f t="shared" si="15"/>
        <v>0</v>
      </c>
      <c r="K89" s="126">
        <f t="shared" si="15"/>
        <v>0</v>
      </c>
      <c r="L89" s="126">
        <f t="shared" si="15"/>
        <v>0</v>
      </c>
      <c r="M89" s="126">
        <f t="shared" si="15"/>
        <v>0</v>
      </c>
      <c r="N89" s="126">
        <f t="shared" si="15"/>
        <v>0</v>
      </c>
      <c r="O89" s="126">
        <f t="shared" si="15"/>
        <v>0</v>
      </c>
      <c r="P89" s="276">
        <f>SUM(P86:P88)</f>
        <v>0</v>
      </c>
    </row>
    <row r="90" spans="1:16" x14ac:dyDescent="0.2">
      <c r="A90" s="89"/>
      <c r="E90" s="27"/>
      <c r="F90" s="117"/>
      <c r="I90" s="130"/>
      <c r="J90" s="130"/>
      <c r="K90" s="130"/>
      <c r="L90" s="130"/>
      <c r="M90" s="130"/>
      <c r="N90" s="130"/>
      <c r="O90" s="130"/>
      <c r="P90" s="291"/>
    </row>
    <row r="91" spans="1:16" x14ac:dyDescent="0.2">
      <c r="A91" s="121" t="s">
        <v>188</v>
      </c>
      <c r="B91" s="5"/>
      <c r="C91" s="5"/>
      <c r="D91" s="5"/>
      <c r="E91" s="122"/>
      <c r="F91" s="123"/>
      <c r="G91" s="5"/>
      <c r="H91" s="5"/>
      <c r="I91" s="131"/>
      <c r="J91" s="131"/>
      <c r="K91" s="131"/>
      <c r="L91" s="131"/>
      <c r="M91" s="131"/>
      <c r="N91" s="131"/>
      <c r="O91" s="131"/>
      <c r="P91" s="294"/>
    </row>
    <row r="92" spans="1:16" x14ac:dyDescent="0.2">
      <c r="A92" s="89"/>
      <c r="C92" s="119" t="str">
        <f>'MTDC FY 23-24'!B63</f>
        <v>TOTAL PARTICIPANT/TRAINEE COSTS MTDC</v>
      </c>
      <c r="D92" s="57"/>
      <c r="E92" s="57"/>
      <c r="F92" s="120"/>
      <c r="G92" s="57"/>
      <c r="H92" s="57"/>
      <c r="I92" s="132">
        <f>'MTDC FY 23-24'!O63</f>
        <v>0</v>
      </c>
      <c r="J92" s="132">
        <f>'MTDC FY 24-25'!O63</f>
        <v>0</v>
      </c>
      <c r="K92" s="132">
        <f>'MTDC FY 25-26'!O63</f>
        <v>0</v>
      </c>
      <c r="L92" s="132">
        <f>'MTDC FY 26-27'!O63</f>
        <v>0</v>
      </c>
      <c r="M92" s="132">
        <f>'MTDC FY 27-28'!O63</f>
        <v>0</v>
      </c>
      <c r="N92" s="132">
        <f>'MTDC FY 28-29'!O63</f>
        <v>0</v>
      </c>
      <c r="O92" s="132">
        <f>SUM(I92:N92)</f>
        <v>0</v>
      </c>
      <c r="P92" s="290">
        <f>'MTDC FY 23-24'!V63+'MTDC FY 24-25'!V63+'MTDC FY 25-26'!V63+'MTDC FY 26-27'!V63+'MTDC FY 27-28'!V63+'MTDC FY 28-29'!V63</f>
        <v>0</v>
      </c>
    </row>
    <row r="93" spans="1:16" ht="15.75" thickBot="1" x14ac:dyDescent="0.25">
      <c r="A93" s="89"/>
      <c r="E93" s="27"/>
      <c r="F93" s="117"/>
      <c r="I93" s="130"/>
      <c r="J93" s="130"/>
      <c r="K93" s="130"/>
      <c r="L93" s="130"/>
      <c r="M93" s="130"/>
      <c r="N93" s="130"/>
      <c r="O93" s="130"/>
      <c r="P93" s="297"/>
    </row>
    <row r="94" spans="1:16" x14ac:dyDescent="0.2">
      <c r="A94" s="108"/>
      <c r="B94" s="97"/>
      <c r="C94" s="97"/>
      <c r="D94" s="97"/>
      <c r="E94" s="97"/>
      <c r="F94" s="97"/>
      <c r="G94" s="97"/>
      <c r="H94" s="97"/>
      <c r="I94" s="127"/>
      <c r="J94" s="127"/>
      <c r="K94" s="127"/>
      <c r="L94" s="127"/>
      <c r="M94" s="127"/>
      <c r="N94" s="127"/>
      <c r="O94" s="285"/>
      <c r="P94" s="291"/>
    </row>
    <row r="95" spans="1:16" x14ac:dyDescent="0.2">
      <c r="A95" s="92" t="s">
        <v>15</v>
      </c>
      <c r="E95" s="5"/>
      <c r="I95" s="124"/>
      <c r="J95" s="124"/>
      <c r="K95" s="124"/>
      <c r="L95" s="124"/>
      <c r="M95" s="124"/>
      <c r="N95" s="124"/>
      <c r="O95" s="283"/>
      <c r="P95" s="294"/>
    </row>
    <row r="96" spans="1:16" ht="15.75" thickBot="1" x14ac:dyDescent="0.25">
      <c r="A96" s="94"/>
      <c r="B96" s="115"/>
      <c r="C96" s="115"/>
      <c r="D96" s="115"/>
      <c r="E96" s="118"/>
      <c r="F96" s="135"/>
      <c r="G96" s="367" t="s">
        <v>183</v>
      </c>
      <c r="H96" s="367"/>
      <c r="I96" s="128">
        <f>'MTDC FY 23-24'!O71+'MTDC FY 23-24'!O72+'MTDC FY 23-24'!O76+'MTDC FY 23-24'!O77</f>
        <v>0</v>
      </c>
      <c r="J96" s="128">
        <f>'MTDC FY 24-25'!O71+'MTDC FY 24-25'!O72+'MTDC FY 24-25'!O76+'MTDC FY 24-25'!O77</f>
        <v>0</v>
      </c>
      <c r="K96" s="128">
        <f>'MTDC FY 25-26'!O71+'MTDC FY 25-26'!O72+'MTDC FY 25-26'!O76+'MTDC FY 25-26'!O77</f>
        <v>0</v>
      </c>
      <c r="L96" s="128">
        <f>'MTDC FY 26-27'!O71+'MTDC FY 26-27'!O72+'MTDC FY 26-27'!O76+'MTDC FY 26-27'!O77</f>
        <v>0</v>
      </c>
      <c r="M96" s="128">
        <f>'MTDC FY 27-28'!O71+'MTDC FY 27-28'!O72+'MTDC FY 27-28'!O76+'MTDC FY 27-28'!O77</f>
        <v>0</v>
      </c>
      <c r="N96" s="128">
        <f>'MTDC FY 28-29'!O71+'MTDC FY 28-29'!O72+'MTDC FY 28-29'!O76+'MTDC FY 28-29'!O77</f>
        <v>0</v>
      </c>
      <c r="O96" s="128">
        <f>SUM(I96:N96)</f>
        <v>0</v>
      </c>
      <c r="P96" s="298">
        <f>'MTDC FY 23-24'!V71+'MTDC FY 23-24'!V72+'MTDC FY 23-24'!V76+'MTDC FY 23-24'!V77+'MTDC FY 24-25'!V71+'MTDC FY 24-25'!V72+'MTDC FY 24-25'!V76+'MTDC FY 24-25'!V77+'MTDC FY 25-26'!V71+'MTDC FY 25-26'!V72+'MTDC FY 25-26'!V76+'MTDC FY 25-26'!V77+'MTDC FY 26-27'!V71+'MTDC FY 26-27'!V72+'MTDC FY 26-27'!V76+'MTDC FY 26-27'!V77+'MTDC FY 27-28'!V71+'MTDC FY 27-28'!V72+'MTDC FY 27-28'!V76+'MTDC FY 27-28'!V77+'MTDC FY 28-29'!V71+'MTDC FY 28-29'!V72+'MTDC FY 28-29'!V76+'MTDC FY 28-29'!V77</f>
        <v>0</v>
      </c>
    </row>
    <row r="97" spans="1:16" x14ac:dyDescent="0.2">
      <c r="I97" s="133"/>
      <c r="J97" s="133"/>
      <c r="K97" s="133"/>
      <c r="L97" s="133"/>
      <c r="M97" s="133"/>
      <c r="N97" s="133"/>
      <c r="O97" s="134"/>
      <c r="P97" s="291"/>
    </row>
    <row r="98" spans="1:16" ht="15.75" thickBot="1" x14ac:dyDescent="0.25">
      <c r="I98" s="133"/>
      <c r="J98" s="133"/>
      <c r="K98" s="133"/>
      <c r="L98" s="133"/>
      <c r="M98" s="133"/>
      <c r="N98" s="133"/>
      <c r="O98" s="134"/>
      <c r="P98" s="291"/>
    </row>
    <row r="99" spans="1:16" x14ac:dyDescent="0.2">
      <c r="E99" s="368" t="s">
        <v>184</v>
      </c>
      <c r="F99" s="369"/>
      <c r="G99" s="369"/>
      <c r="H99" s="369"/>
      <c r="I99" s="200">
        <f t="shared" ref="I99:N99" si="16">I35+I65+I72+I80+I83+I89+I96+I92</f>
        <v>0</v>
      </c>
      <c r="J99" s="200">
        <f t="shared" si="16"/>
        <v>0</v>
      </c>
      <c r="K99" s="200">
        <f t="shared" si="16"/>
        <v>0</v>
      </c>
      <c r="L99" s="200">
        <f t="shared" si="16"/>
        <v>0</v>
      </c>
      <c r="M99" s="200">
        <f t="shared" si="16"/>
        <v>0</v>
      </c>
      <c r="N99" s="200">
        <f t="shared" si="16"/>
        <v>0</v>
      </c>
      <c r="O99" s="201">
        <f>O35+O65+O72+O80+O83+O89+O96+O92</f>
        <v>0</v>
      </c>
      <c r="P99" s="274">
        <f>P35+P65+P72+P80+P83+P89+P96+P92</f>
        <v>0</v>
      </c>
    </row>
    <row r="100" spans="1:16" x14ac:dyDescent="0.2">
      <c r="E100" s="370" t="s">
        <v>185</v>
      </c>
      <c r="F100" s="371"/>
      <c r="G100" s="371"/>
      <c r="H100" s="371"/>
      <c r="I100" s="202">
        <f>'MTDC FY 23-24'!O83</f>
        <v>0</v>
      </c>
      <c r="J100" s="202">
        <f>'MTDC FY 24-25'!O83</f>
        <v>0</v>
      </c>
      <c r="K100" s="202">
        <f>'MTDC FY 25-26'!O83</f>
        <v>0</v>
      </c>
      <c r="L100" s="202">
        <f>'MTDC FY 26-27'!O83</f>
        <v>0</v>
      </c>
      <c r="M100" s="202">
        <f>'MTDC FY 27-28'!O83</f>
        <v>0</v>
      </c>
      <c r="N100" s="202">
        <f>'MTDC FY 28-29'!O83</f>
        <v>0</v>
      </c>
      <c r="O100" s="104">
        <f>'MTDC FY 23-24'!O83+'MTDC FY 24-25'!O83+'MTDC FY 25-26'!O83+'MTDC FY 26-27'!O83+'MTDC FY 27-28'!O83+'MTDC FY 28-29'!O83</f>
        <v>0</v>
      </c>
      <c r="P100" s="275">
        <f>'MTDC FY 23-24'!V83+'MTDC FY 24-25'!V83+'MTDC FY 25-26'!V83+'MTDC FY 26-27'!V83+'MTDC FY 27-28'!V83+'MTDC FY 28-29'!V83</f>
        <v>0</v>
      </c>
    </row>
    <row r="101" spans="1:16" ht="15.75" thickBot="1" x14ac:dyDescent="0.25">
      <c r="E101" s="147"/>
      <c r="F101" s="366" t="s">
        <v>186</v>
      </c>
      <c r="G101" s="366"/>
      <c r="H101" s="366"/>
      <c r="I101" s="203">
        <f t="shared" ref="I101:O101" si="17">I99+I100</f>
        <v>0</v>
      </c>
      <c r="J101" s="203">
        <f t="shared" si="17"/>
        <v>0</v>
      </c>
      <c r="K101" s="203">
        <f t="shared" si="17"/>
        <v>0</v>
      </c>
      <c r="L101" s="203">
        <f t="shared" si="17"/>
        <v>0</v>
      </c>
      <c r="M101" s="203">
        <f t="shared" si="17"/>
        <v>0</v>
      </c>
      <c r="N101" s="203">
        <f t="shared" si="17"/>
        <v>0</v>
      </c>
      <c r="O101" s="203">
        <f t="shared" si="17"/>
        <v>0</v>
      </c>
      <c r="P101" s="276">
        <f>SUM(P99:P100)</f>
        <v>0</v>
      </c>
    </row>
    <row r="102" spans="1:16" ht="15.75" thickTop="1" x14ac:dyDescent="0.2"/>
    <row r="104" spans="1:16" x14ac:dyDescent="0.2">
      <c r="A104" s="23" t="s">
        <v>20</v>
      </c>
      <c r="B104" s="48">
        <v>0.38</v>
      </c>
      <c r="C104" s="10"/>
    </row>
    <row r="105" spans="1:16" x14ac:dyDescent="0.2">
      <c r="A105" s="2" t="s">
        <v>21</v>
      </c>
      <c r="B105" s="46">
        <f>'MTDC FY 23-24'!M83+'MTDC FY 24-25'!M83+'MTDC FY 25-26'!M83+'MTDC FY 26-27'!M83+'MTDC FY 27-28'!M83+'MTDC FY 28-29'!M83</f>
        <v>0</v>
      </c>
    </row>
  </sheetData>
  <sheetProtection algorithmName="SHA-512" hashValue="uiIFj/RmTZ+vaEPwP36f9yVVK9qcNUO1Cf8bT85EJEkaikcux56Cgczs8LCb6lMA5SZx/omoLM2XSKx/qZ9eGg==" saltValue="L+gtL81wNkAgdkwNsfegEA==" spinCount="100000" sheet="1" objects="1" scenarios="1"/>
  <mergeCells count="11">
    <mergeCell ref="F80:H80"/>
    <mergeCell ref="F89:H89"/>
    <mergeCell ref="A2:H2"/>
    <mergeCell ref="F35:H35"/>
    <mergeCell ref="F65:H65"/>
    <mergeCell ref="G72:H72"/>
    <mergeCell ref="F101:H101"/>
    <mergeCell ref="G96:H96"/>
    <mergeCell ref="E99:H99"/>
    <mergeCell ref="E100:H100"/>
    <mergeCell ref="E83:H83"/>
  </mergeCells>
  <pageMargins left="0" right="0" top="0" bottom="0" header="0.3" footer="0.3"/>
  <pageSetup scale="40" orientation="landscape" verticalDpi="300" r:id="rId1"/>
  <headerFooter>
    <oddFooter>&amp;CPage 1&amp;Rversion 07/2023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B62"/>
  <sheetViews>
    <sheetView topLeftCell="B33" zoomScale="110" zoomScaleNormal="110" zoomScaleSheetLayoutView="110" zoomScalePageLayoutView="110" workbookViewId="0">
      <selection activeCell="B59" sqref="B59:T59"/>
    </sheetView>
  </sheetViews>
  <sheetFormatPr defaultColWidth="8.85546875" defaultRowHeight="11.25" x14ac:dyDescent="0.2"/>
  <cols>
    <col min="1" max="1" width="6.7109375" style="148" customWidth="1"/>
    <col min="2" max="2" width="19.5703125" style="148" bestFit="1" customWidth="1"/>
    <col min="3" max="3" width="6.7109375" style="148" bestFit="1" customWidth="1"/>
    <col min="4" max="4" width="7.5703125" style="148" bestFit="1" customWidth="1"/>
    <col min="5" max="5" width="5.140625" style="148" bestFit="1" customWidth="1"/>
    <col min="6" max="6" width="3.7109375" style="148" customWidth="1"/>
    <col min="7" max="7" width="19.5703125" style="148" bestFit="1" customWidth="1"/>
    <col min="8" max="8" width="6.7109375" style="148" bestFit="1" customWidth="1"/>
    <col min="9" max="9" width="7.5703125" style="148" bestFit="1" customWidth="1"/>
    <col min="10" max="10" width="5.140625" style="148" bestFit="1" customWidth="1"/>
    <col min="11" max="11" width="3.7109375" style="148" customWidth="1"/>
    <col min="12" max="12" width="19.5703125" style="148" bestFit="1" customWidth="1"/>
    <col min="13" max="13" width="6.7109375" style="148" bestFit="1" customWidth="1"/>
    <col min="14" max="14" width="7.5703125" style="148" bestFit="1" customWidth="1"/>
    <col min="15" max="15" width="5.140625" style="148" bestFit="1" customWidth="1"/>
    <col min="16" max="16" width="4.7109375" style="148" customWidth="1"/>
    <col min="17" max="17" width="19.5703125" style="148" bestFit="1" customWidth="1"/>
    <col min="18" max="18" width="6.7109375" style="148" bestFit="1" customWidth="1"/>
    <col min="19" max="19" width="7.5703125" style="148" bestFit="1" customWidth="1"/>
    <col min="20" max="20" width="5.140625" style="148" bestFit="1" customWidth="1"/>
    <col min="21" max="21" width="3" style="148" customWidth="1"/>
    <col min="22" max="22" width="8.140625" style="148" bestFit="1" customWidth="1"/>
    <col min="23" max="28" width="8.7109375" style="148" bestFit="1" customWidth="1"/>
    <col min="29" max="16384" width="8.85546875" style="148"/>
  </cols>
  <sheetData>
    <row r="1" spans="1:28" ht="15.6" customHeight="1" x14ac:dyDescent="0.2">
      <c r="A1" s="404" t="s">
        <v>63</v>
      </c>
      <c r="B1" s="404"/>
      <c r="C1" s="404"/>
      <c r="D1" s="404"/>
      <c r="E1" s="404"/>
      <c r="F1" s="404"/>
      <c r="G1" s="404"/>
      <c r="H1" s="404"/>
      <c r="I1" s="404"/>
      <c r="J1" s="404"/>
      <c r="K1" s="404"/>
      <c r="L1" s="404"/>
    </row>
    <row r="2" spans="1:28" ht="14.45" customHeight="1" x14ac:dyDescent="0.15">
      <c r="A2" s="148" t="s">
        <v>64</v>
      </c>
      <c r="B2" s="149" t="str">
        <f>'MTDC FY 23-24'!B3</f>
        <v>Insert name</v>
      </c>
      <c r="C2" s="150"/>
      <c r="D2" s="150"/>
      <c r="E2" s="150"/>
      <c r="F2" s="150"/>
      <c r="G2" s="150"/>
      <c r="H2" s="150"/>
      <c r="I2" s="150"/>
      <c r="J2" s="150"/>
      <c r="K2" s="150"/>
      <c r="L2" s="150"/>
      <c r="M2" s="150"/>
      <c r="N2" s="150"/>
      <c r="O2" s="150"/>
      <c r="P2" s="150"/>
      <c r="Q2" s="150"/>
      <c r="R2" s="150"/>
      <c r="S2" s="150"/>
      <c r="T2" s="150"/>
    </row>
    <row r="3" spans="1:28" ht="9.6" customHeight="1" thickBot="1" x14ac:dyDescent="0.25"/>
    <row r="4" spans="1:28" ht="24" customHeight="1" thickBot="1" x14ac:dyDescent="0.25">
      <c r="A4" s="405"/>
      <c r="B4" s="406"/>
      <c r="C4" s="406"/>
      <c r="D4" s="406"/>
      <c r="E4" s="406"/>
      <c r="F4" s="406"/>
      <c r="G4" s="406"/>
      <c r="H4" s="406"/>
      <c r="I4" s="406"/>
      <c r="J4" s="406"/>
      <c r="K4" s="406"/>
      <c r="L4" s="406"/>
      <c r="M4" s="406"/>
      <c r="N4" s="406"/>
      <c r="O4" s="406"/>
      <c r="P4" s="406"/>
      <c r="Q4" s="407"/>
    </row>
    <row r="5" spans="1:28" ht="14.45" customHeight="1" x14ac:dyDescent="0.2">
      <c r="A5" s="151"/>
      <c r="B5" s="151"/>
      <c r="C5" s="151"/>
      <c r="D5" s="151"/>
      <c r="E5" s="151"/>
      <c r="F5" s="151"/>
      <c r="G5" s="151"/>
      <c r="H5" s="151"/>
      <c r="I5" s="151"/>
      <c r="J5" s="151"/>
      <c r="K5" s="151"/>
      <c r="L5" s="151"/>
      <c r="M5" s="151"/>
      <c r="N5" s="151"/>
      <c r="O5" s="151"/>
      <c r="P5" s="151"/>
      <c r="Q5" s="151"/>
    </row>
    <row r="6" spans="1:28" ht="14.45" customHeight="1" thickBot="1" x14ac:dyDescent="0.25">
      <c r="A6" s="148">
        <v>731000</v>
      </c>
      <c r="B6" s="148" t="s">
        <v>65</v>
      </c>
      <c r="G6" s="148" t="s">
        <v>65</v>
      </c>
      <c r="L6" s="148" t="s">
        <v>65</v>
      </c>
      <c r="Q6" s="148" t="s">
        <v>65</v>
      </c>
    </row>
    <row r="7" spans="1:28" ht="15" customHeight="1" x14ac:dyDescent="0.2">
      <c r="B7" s="397" t="s">
        <v>66</v>
      </c>
      <c r="C7" s="397"/>
      <c r="D7" s="397"/>
      <c r="E7" s="397"/>
      <c r="G7" s="397" t="s">
        <v>67</v>
      </c>
      <c r="H7" s="397"/>
      <c r="I7" s="397"/>
      <c r="J7" s="397"/>
      <c r="L7" s="397" t="s">
        <v>68</v>
      </c>
      <c r="M7" s="397"/>
      <c r="N7" s="397"/>
      <c r="O7" s="397"/>
      <c r="Q7" s="397" t="s">
        <v>69</v>
      </c>
      <c r="R7" s="397"/>
      <c r="S7" s="397"/>
      <c r="T7" s="397"/>
      <c r="V7" s="398" t="s">
        <v>103</v>
      </c>
      <c r="W7" s="399"/>
      <c r="X7" s="399"/>
      <c r="Y7" s="399"/>
      <c r="Z7" s="399"/>
      <c r="AA7" s="399"/>
      <c r="AB7" s="400"/>
    </row>
    <row r="8" spans="1:28" ht="15" customHeight="1" x14ac:dyDescent="0.2">
      <c r="B8" s="152" t="s">
        <v>70</v>
      </c>
      <c r="C8" s="396"/>
      <c r="D8" s="396"/>
      <c r="E8" s="396"/>
      <c r="G8" s="152" t="s">
        <v>70</v>
      </c>
      <c r="H8" s="396"/>
      <c r="I8" s="396"/>
      <c r="J8" s="396"/>
      <c r="L8" s="152" t="s">
        <v>70</v>
      </c>
      <c r="M8" s="396"/>
      <c r="N8" s="396"/>
      <c r="O8" s="396"/>
      <c r="Q8" s="152" t="s">
        <v>70</v>
      </c>
      <c r="R8" s="396"/>
      <c r="S8" s="396"/>
      <c r="T8" s="396"/>
      <c r="V8" s="401" t="s">
        <v>104</v>
      </c>
      <c r="W8" s="402"/>
      <c r="X8" s="402"/>
      <c r="Y8" s="402"/>
      <c r="Z8" s="402"/>
      <c r="AA8" s="402"/>
      <c r="AB8" s="403"/>
    </row>
    <row r="9" spans="1:28" ht="16.350000000000001" customHeight="1" x14ac:dyDescent="0.2">
      <c r="B9" s="152" t="s">
        <v>71</v>
      </c>
      <c r="C9" s="396"/>
      <c r="D9" s="396"/>
      <c r="E9" s="396"/>
      <c r="G9" s="152" t="s">
        <v>71</v>
      </c>
      <c r="H9" s="396"/>
      <c r="I9" s="396"/>
      <c r="J9" s="396"/>
      <c r="L9" s="152" t="s">
        <v>71</v>
      </c>
      <c r="M9" s="396"/>
      <c r="N9" s="396"/>
      <c r="O9" s="396"/>
      <c r="Q9" s="152" t="s">
        <v>71</v>
      </c>
      <c r="R9" s="396"/>
      <c r="S9" s="396"/>
      <c r="T9" s="396"/>
      <c r="V9" s="153"/>
      <c r="W9" s="154" t="s">
        <v>155</v>
      </c>
      <c r="X9" s="154" t="s">
        <v>161</v>
      </c>
      <c r="Y9" s="154" t="s">
        <v>196</v>
      </c>
      <c r="Z9" s="155" t="s">
        <v>197</v>
      </c>
      <c r="AA9" s="154" t="s">
        <v>221</v>
      </c>
      <c r="AB9" s="155" t="s">
        <v>222</v>
      </c>
    </row>
    <row r="10" spans="1:28" x14ac:dyDescent="0.2">
      <c r="B10" s="382" t="s">
        <v>72</v>
      </c>
      <c r="C10" s="383"/>
      <c r="D10" s="384"/>
      <c r="E10" s="156">
        <v>0</v>
      </c>
      <c r="G10" s="382" t="s">
        <v>72</v>
      </c>
      <c r="H10" s="383"/>
      <c r="I10" s="384"/>
      <c r="J10" s="156">
        <v>0</v>
      </c>
      <c r="L10" s="382" t="s">
        <v>72</v>
      </c>
      <c r="M10" s="383"/>
      <c r="N10" s="384"/>
      <c r="O10" s="156">
        <v>0</v>
      </c>
      <c r="Q10" s="382" t="s">
        <v>72</v>
      </c>
      <c r="R10" s="383"/>
      <c r="S10" s="384"/>
      <c r="T10" s="156">
        <v>0</v>
      </c>
      <c r="V10" s="157" t="s">
        <v>100</v>
      </c>
      <c r="W10" s="158">
        <v>0</v>
      </c>
      <c r="X10" s="159">
        <f t="shared" ref="X10:AB11" si="0">SUM((W10*0.05)+W10)</f>
        <v>0</v>
      </c>
      <c r="Y10" s="159">
        <f t="shared" si="0"/>
        <v>0</v>
      </c>
      <c r="Z10" s="159">
        <f t="shared" si="0"/>
        <v>0</v>
      </c>
      <c r="AA10" s="159">
        <f t="shared" si="0"/>
        <v>0</v>
      </c>
      <c r="AB10" s="160">
        <f t="shared" si="0"/>
        <v>0</v>
      </c>
    </row>
    <row r="11" spans="1:28" ht="17.45" customHeight="1" x14ac:dyDescent="0.2">
      <c r="B11" s="395" t="s">
        <v>73</v>
      </c>
      <c r="C11" s="152" t="s">
        <v>74</v>
      </c>
      <c r="D11" s="152" t="s">
        <v>75</v>
      </c>
      <c r="E11" s="161"/>
      <c r="G11" s="395" t="s">
        <v>73</v>
      </c>
      <c r="H11" s="152" t="s">
        <v>74</v>
      </c>
      <c r="I11" s="152" t="s">
        <v>75</v>
      </c>
      <c r="J11" s="161"/>
      <c r="L11" s="395" t="s">
        <v>73</v>
      </c>
      <c r="M11" s="152" t="s">
        <v>74</v>
      </c>
      <c r="N11" s="152" t="s">
        <v>75</v>
      </c>
      <c r="O11" s="161"/>
      <c r="Q11" s="395" t="s">
        <v>73</v>
      </c>
      <c r="R11" s="152" t="s">
        <v>74</v>
      </c>
      <c r="S11" s="152" t="s">
        <v>75</v>
      </c>
      <c r="T11" s="161"/>
      <c r="V11" s="162" t="s">
        <v>101</v>
      </c>
      <c r="W11" s="163">
        <v>0</v>
      </c>
      <c r="X11" s="164">
        <f t="shared" si="0"/>
        <v>0</v>
      </c>
      <c r="Y11" s="164">
        <f t="shared" si="0"/>
        <v>0</v>
      </c>
      <c r="Z11" s="164">
        <f t="shared" si="0"/>
        <v>0</v>
      </c>
      <c r="AA11" s="164">
        <f t="shared" si="0"/>
        <v>0</v>
      </c>
      <c r="AB11" s="165">
        <f t="shared" si="0"/>
        <v>0</v>
      </c>
    </row>
    <row r="12" spans="1:28" ht="12" thickBot="1" x14ac:dyDescent="0.25">
      <c r="B12" s="395"/>
      <c r="C12" s="166">
        <v>0</v>
      </c>
      <c r="D12" s="167">
        <v>0</v>
      </c>
      <c r="E12" s="168">
        <f>SUM(C12*D12)</f>
        <v>0</v>
      </c>
      <c r="G12" s="395"/>
      <c r="H12" s="166">
        <v>0</v>
      </c>
      <c r="I12" s="167">
        <v>0</v>
      </c>
      <c r="J12" s="168">
        <f>SUM(H12*I12)</f>
        <v>0</v>
      </c>
      <c r="L12" s="395"/>
      <c r="M12" s="166">
        <v>0</v>
      </c>
      <c r="N12" s="167">
        <v>0</v>
      </c>
      <c r="O12" s="168">
        <f>SUM(M12*N12)</f>
        <v>0</v>
      </c>
      <c r="Q12" s="395"/>
      <c r="R12" s="166">
        <v>0</v>
      </c>
      <c r="S12" s="167">
        <v>0</v>
      </c>
      <c r="T12" s="168">
        <f>SUM(R12*S12)</f>
        <v>0</v>
      </c>
      <c r="V12" s="169" t="s">
        <v>102</v>
      </c>
      <c r="W12" s="170">
        <f t="shared" ref="W12:AB12" si="1">SUM(W10:W11)</f>
        <v>0</v>
      </c>
      <c r="X12" s="170">
        <f t="shared" si="1"/>
        <v>0</v>
      </c>
      <c r="Y12" s="170">
        <f t="shared" si="1"/>
        <v>0</v>
      </c>
      <c r="Z12" s="170">
        <f t="shared" si="1"/>
        <v>0</v>
      </c>
      <c r="AA12" s="170">
        <f t="shared" si="1"/>
        <v>0</v>
      </c>
      <c r="AB12" s="171">
        <f t="shared" si="1"/>
        <v>0</v>
      </c>
    </row>
    <row r="13" spans="1:28" x14ac:dyDescent="0.2">
      <c r="B13" s="395" t="s">
        <v>76</v>
      </c>
      <c r="C13" s="152" t="s">
        <v>77</v>
      </c>
      <c r="D13" s="152" t="s">
        <v>78</v>
      </c>
      <c r="E13" s="172"/>
      <c r="G13" s="395" t="s">
        <v>76</v>
      </c>
      <c r="H13" s="152" t="s">
        <v>77</v>
      </c>
      <c r="I13" s="152" t="s">
        <v>78</v>
      </c>
      <c r="J13" s="172"/>
      <c r="L13" s="395" t="s">
        <v>76</v>
      </c>
      <c r="M13" s="152" t="s">
        <v>77</v>
      </c>
      <c r="N13" s="152" t="s">
        <v>78</v>
      </c>
      <c r="O13" s="172"/>
      <c r="Q13" s="395" t="s">
        <v>76</v>
      </c>
      <c r="R13" s="152" t="s">
        <v>77</v>
      </c>
      <c r="S13" s="152" t="s">
        <v>78</v>
      </c>
      <c r="T13" s="172"/>
    </row>
    <row r="14" spans="1:28" x14ac:dyDescent="0.2">
      <c r="B14" s="395"/>
      <c r="C14" s="166">
        <v>0</v>
      </c>
      <c r="D14" s="173">
        <v>0</v>
      </c>
      <c r="E14" s="168">
        <f>SUM(C14*D14)</f>
        <v>0</v>
      </c>
      <c r="G14" s="395"/>
      <c r="H14" s="166">
        <v>0</v>
      </c>
      <c r="I14" s="173">
        <v>0</v>
      </c>
      <c r="J14" s="168">
        <f>SUM(H14*I14)</f>
        <v>0</v>
      </c>
      <c r="L14" s="395"/>
      <c r="M14" s="166">
        <v>0</v>
      </c>
      <c r="N14" s="173">
        <v>0</v>
      </c>
      <c r="O14" s="168">
        <f>SUM(M14*N14)</f>
        <v>0</v>
      </c>
      <c r="Q14" s="395"/>
      <c r="R14" s="166">
        <v>0</v>
      </c>
      <c r="S14" s="173">
        <v>0</v>
      </c>
      <c r="T14" s="168">
        <f>SUM(R14*S14)</f>
        <v>0</v>
      </c>
    </row>
    <row r="15" spans="1:28" x14ac:dyDescent="0.2">
      <c r="B15" s="395" t="s">
        <v>79</v>
      </c>
      <c r="C15" s="152" t="s">
        <v>80</v>
      </c>
      <c r="D15" s="152" t="s">
        <v>81</v>
      </c>
      <c r="E15" s="172"/>
      <c r="G15" s="395" t="s">
        <v>79</v>
      </c>
      <c r="H15" s="152" t="s">
        <v>80</v>
      </c>
      <c r="I15" s="152" t="s">
        <v>81</v>
      </c>
      <c r="J15" s="172"/>
      <c r="L15" s="395" t="s">
        <v>79</v>
      </c>
      <c r="M15" s="152" t="s">
        <v>80</v>
      </c>
      <c r="N15" s="152" t="s">
        <v>81</v>
      </c>
      <c r="O15" s="172"/>
      <c r="Q15" s="395" t="s">
        <v>79</v>
      </c>
      <c r="R15" s="152" t="s">
        <v>80</v>
      </c>
      <c r="S15" s="152" t="s">
        <v>81</v>
      </c>
      <c r="T15" s="172"/>
    </row>
    <row r="16" spans="1:28" x14ac:dyDescent="0.2">
      <c r="B16" s="395"/>
      <c r="C16" s="166">
        <v>0</v>
      </c>
      <c r="D16" s="173">
        <v>0</v>
      </c>
      <c r="E16" s="168">
        <f>SUM(C16*D16)</f>
        <v>0</v>
      </c>
      <c r="G16" s="395"/>
      <c r="H16" s="166">
        <v>0</v>
      </c>
      <c r="I16" s="173">
        <v>0</v>
      </c>
      <c r="J16" s="168">
        <f>SUM(H16*I16)</f>
        <v>0</v>
      </c>
      <c r="L16" s="395"/>
      <c r="M16" s="166">
        <v>0</v>
      </c>
      <c r="N16" s="173">
        <v>0</v>
      </c>
      <c r="O16" s="168">
        <f>SUM(M16*N16)</f>
        <v>0</v>
      </c>
      <c r="Q16" s="395"/>
      <c r="R16" s="166">
        <v>0</v>
      </c>
      <c r="S16" s="173">
        <v>0</v>
      </c>
      <c r="T16" s="168">
        <f>SUM(R16*S16)</f>
        <v>0</v>
      </c>
    </row>
    <row r="17" spans="2:20" ht="15" customHeight="1" x14ac:dyDescent="0.2">
      <c r="B17" s="382" t="s">
        <v>82</v>
      </c>
      <c r="C17" s="383"/>
      <c r="D17" s="384"/>
      <c r="E17" s="156">
        <v>0</v>
      </c>
      <c r="G17" s="382" t="s">
        <v>82</v>
      </c>
      <c r="H17" s="383"/>
      <c r="I17" s="384"/>
      <c r="J17" s="156">
        <v>0</v>
      </c>
      <c r="L17" s="382" t="s">
        <v>82</v>
      </c>
      <c r="M17" s="383"/>
      <c r="N17" s="384"/>
      <c r="O17" s="156">
        <v>0</v>
      </c>
      <c r="Q17" s="382" t="s">
        <v>82</v>
      </c>
      <c r="R17" s="383"/>
      <c r="S17" s="384"/>
      <c r="T17" s="156">
        <v>0</v>
      </c>
    </row>
    <row r="18" spans="2:20" x14ac:dyDescent="0.2">
      <c r="B18" s="382" t="s">
        <v>83</v>
      </c>
      <c r="C18" s="383"/>
      <c r="D18" s="384"/>
      <c r="E18" s="156">
        <v>0</v>
      </c>
      <c r="G18" s="382" t="s">
        <v>83</v>
      </c>
      <c r="H18" s="383"/>
      <c r="I18" s="384"/>
      <c r="J18" s="156">
        <v>0</v>
      </c>
      <c r="L18" s="382" t="s">
        <v>83</v>
      </c>
      <c r="M18" s="383"/>
      <c r="N18" s="384"/>
      <c r="O18" s="156">
        <v>0</v>
      </c>
      <c r="Q18" s="382" t="s">
        <v>83</v>
      </c>
      <c r="R18" s="383"/>
      <c r="S18" s="384"/>
      <c r="T18" s="156">
        <v>0</v>
      </c>
    </row>
    <row r="19" spans="2:20" x14ac:dyDescent="0.2">
      <c r="B19" s="395" t="s">
        <v>84</v>
      </c>
      <c r="C19" s="152" t="s">
        <v>77</v>
      </c>
      <c r="D19" s="152" t="s">
        <v>78</v>
      </c>
      <c r="E19" s="172"/>
      <c r="G19" s="395" t="s">
        <v>84</v>
      </c>
      <c r="H19" s="152" t="s">
        <v>77</v>
      </c>
      <c r="I19" s="152" t="s">
        <v>78</v>
      </c>
      <c r="J19" s="172"/>
      <c r="L19" s="395" t="s">
        <v>84</v>
      </c>
      <c r="M19" s="152" t="s">
        <v>77</v>
      </c>
      <c r="N19" s="152" t="s">
        <v>78</v>
      </c>
      <c r="O19" s="172"/>
      <c r="Q19" s="395" t="s">
        <v>84</v>
      </c>
      <c r="R19" s="152" t="s">
        <v>77</v>
      </c>
      <c r="S19" s="152" t="s">
        <v>78</v>
      </c>
      <c r="T19" s="172"/>
    </row>
    <row r="20" spans="2:20" x14ac:dyDescent="0.2">
      <c r="B20" s="395"/>
      <c r="C20" s="166">
        <v>0</v>
      </c>
      <c r="D20" s="173">
        <v>0</v>
      </c>
      <c r="E20" s="168">
        <f>SUM(C20*D20)</f>
        <v>0</v>
      </c>
      <c r="G20" s="395"/>
      <c r="H20" s="166">
        <v>0</v>
      </c>
      <c r="I20" s="173">
        <v>0</v>
      </c>
      <c r="J20" s="168">
        <f>SUM(H20*I20)</f>
        <v>0</v>
      </c>
      <c r="L20" s="395"/>
      <c r="M20" s="166">
        <v>0</v>
      </c>
      <c r="N20" s="173">
        <v>0</v>
      </c>
      <c r="O20" s="168">
        <f>SUM(M20*N20)</f>
        <v>0</v>
      </c>
      <c r="Q20" s="395"/>
      <c r="R20" s="166">
        <v>0</v>
      </c>
      <c r="S20" s="173">
        <v>0</v>
      </c>
      <c r="T20" s="168">
        <f>SUM(R20*S20)</f>
        <v>0</v>
      </c>
    </row>
    <row r="21" spans="2:20" x14ac:dyDescent="0.2">
      <c r="B21" s="395" t="s">
        <v>85</v>
      </c>
      <c r="C21" s="152" t="s">
        <v>77</v>
      </c>
      <c r="D21" s="152" t="s">
        <v>78</v>
      </c>
      <c r="E21" s="172"/>
      <c r="G21" s="395" t="s">
        <v>85</v>
      </c>
      <c r="H21" s="152" t="s">
        <v>77</v>
      </c>
      <c r="I21" s="152" t="s">
        <v>78</v>
      </c>
      <c r="J21" s="172"/>
      <c r="L21" s="395" t="s">
        <v>85</v>
      </c>
      <c r="M21" s="152" t="s">
        <v>77</v>
      </c>
      <c r="N21" s="152" t="s">
        <v>78</v>
      </c>
      <c r="O21" s="172"/>
      <c r="Q21" s="395" t="s">
        <v>85</v>
      </c>
      <c r="R21" s="152" t="s">
        <v>77</v>
      </c>
      <c r="S21" s="152" t="s">
        <v>78</v>
      </c>
      <c r="T21" s="172"/>
    </row>
    <row r="22" spans="2:20" x14ac:dyDescent="0.2">
      <c r="B22" s="395"/>
      <c r="C22" s="166">
        <v>0</v>
      </c>
      <c r="D22" s="173">
        <v>0</v>
      </c>
      <c r="E22" s="168">
        <f>SUM(C22*D22)</f>
        <v>0</v>
      </c>
      <c r="G22" s="395"/>
      <c r="H22" s="166">
        <v>0</v>
      </c>
      <c r="I22" s="173">
        <v>0</v>
      </c>
      <c r="J22" s="168">
        <f>SUM(H22*I22)</f>
        <v>0</v>
      </c>
      <c r="L22" s="395"/>
      <c r="M22" s="166">
        <v>0</v>
      </c>
      <c r="N22" s="173">
        <v>0</v>
      </c>
      <c r="O22" s="168">
        <f>SUM(M22*N22)</f>
        <v>0</v>
      </c>
      <c r="Q22" s="395"/>
      <c r="R22" s="166">
        <v>0</v>
      </c>
      <c r="S22" s="173">
        <v>0</v>
      </c>
      <c r="T22" s="168">
        <f>SUM(R22*S22)</f>
        <v>0</v>
      </c>
    </row>
    <row r="23" spans="2:20" x14ac:dyDescent="0.2">
      <c r="B23" s="382" t="s">
        <v>86</v>
      </c>
      <c r="C23" s="383"/>
      <c r="D23" s="384"/>
      <c r="E23" s="156">
        <v>0</v>
      </c>
      <c r="G23" s="382" t="s">
        <v>86</v>
      </c>
      <c r="H23" s="383"/>
      <c r="I23" s="384"/>
      <c r="J23" s="156">
        <v>0</v>
      </c>
      <c r="L23" s="382" t="s">
        <v>86</v>
      </c>
      <c r="M23" s="383"/>
      <c r="N23" s="384"/>
      <c r="O23" s="156">
        <v>0</v>
      </c>
      <c r="Q23" s="382" t="s">
        <v>86</v>
      </c>
      <c r="R23" s="383"/>
      <c r="S23" s="384"/>
      <c r="T23" s="156">
        <v>0</v>
      </c>
    </row>
    <row r="24" spans="2:20" ht="15" customHeight="1" x14ac:dyDescent="0.2">
      <c r="B24" s="382" t="s">
        <v>87</v>
      </c>
      <c r="C24" s="383"/>
      <c r="D24" s="384"/>
      <c r="E24" s="156">
        <v>0</v>
      </c>
      <c r="G24" s="382" t="s">
        <v>87</v>
      </c>
      <c r="H24" s="383"/>
      <c r="I24" s="384"/>
      <c r="J24" s="156">
        <v>0</v>
      </c>
      <c r="L24" s="382" t="s">
        <v>87</v>
      </c>
      <c r="M24" s="383"/>
      <c r="N24" s="384"/>
      <c r="O24" s="156">
        <v>0</v>
      </c>
      <c r="Q24" s="382" t="s">
        <v>87</v>
      </c>
      <c r="R24" s="383"/>
      <c r="S24" s="384"/>
      <c r="T24" s="156">
        <v>0</v>
      </c>
    </row>
    <row r="25" spans="2:20" x14ac:dyDescent="0.2">
      <c r="B25" s="382" t="s">
        <v>88</v>
      </c>
      <c r="C25" s="383"/>
      <c r="D25" s="384"/>
      <c r="E25" s="156">
        <v>0</v>
      </c>
      <c r="G25" s="382" t="s">
        <v>88</v>
      </c>
      <c r="H25" s="383"/>
      <c r="I25" s="384"/>
      <c r="J25" s="156">
        <v>0</v>
      </c>
      <c r="L25" s="382" t="s">
        <v>88</v>
      </c>
      <c r="M25" s="383"/>
      <c r="N25" s="384"/>
      <c r="O25" s="156">
        <v>0</v>
      </c>
      <c r="Q25" s="382" t="s">
        <v>88</v>
      </c>
      <c r="R25" s="383"/>
      <c r="S25" s="384"/>
      <c r="T25" s="156">
        <v>0</v>
      </c>
    </row>
    <row r="26" spans="2:20" x14ac:dyDescent="0.2">
      <c r="B26" s="382" t="s">
        <v>89</v>
      </c>
      <c r="C26" s="383"/>
      <c r="D26" s="384"/>
      <c r="E26" s="168">
        <f>SUM(E10,E12,E14,E16,E17,E18,E20,E22,E23,E24,E25)</f>
        <v>0</v>
      </c>
      <c r="G26" s="382" t="s">
        <v>89</v>
      </c>
      <c r="H26" s="383"/>
      <c r="I26" s="384"/>
      <c r="J26" s="168">
        <f>SUM(J10,J12,J14,J16,J17,J18,J20,J22,J23,J24,J25)</f>
        <v>0</v>
      </c>
      <c r="L26" s="382" t="s">
        <v>89</v>
      </c>
      <c r="M26" s="383"/>
      <c r="N26" s="384"/>
      <c r="O26" s="168">
        <f>SUM(O10,O12,O14,O16,O17,O18,O20,O22,O23,O24,O25)</f>
        <v>0</v>
      </c>
      <c r="Q26" s="382" t="s">
        <v>89</v>
      </c>
      <c r="R26" s="383"/>
      <c r="S26" s="384"/>
      <c r="T26" s="168">
        <f>SUM(T10,T12,T14,T16,T17,T18,T20,T22,T23,T24,T25)</f>
        <v>0</v>
      </c>
    </row>
    <row r="27" spans="2:20" x14ac:dyDescent="0.2">
      <c r="B27" s="382" t="s">
        <v>90</v>
      </c>
      <c r="C27" s="383"/>
      <c r="D27" s="384"/>
      <c r="E27" s="173">
        <v>0</v>
      </c>
      <c r="G27" s="382" t="s">
        <v>90</v>
      </c>
      <c r="H27" s="383"/>
      <c r="I27" s="384"/>
      <c r="J27" s="173">
        <v>0</v>
      </c>
      <c r="L27" s="382" t="s">
        <v>90</v>
      </c>
      <c r="M27" s="383"/>
      <c r="N27" s="384"/>
      <c r="O27" s="173">
        <v>0</v>
      </c>
      <c r="Q27" s="382" t="s">
        <v>90</v>
      </c>
      <c r="R27" s="383"/>
      <c r="S27" s="384"/>
      <c r="T27" s="173">
        <v>0</v>
      </c>
    </row>
    <row r="28" spans="2:20" x14ac:dyDescent="0.2">
      <c r="B28" s="385" t="s">
        <v>99</v>
      </c>
      <c r="C28" s="386"/>
      <c r="D28" s="387"/>
      <c r="E28" s="174">
        <f>SUM(E26*E27)</f>
        <v>0</v>
      </c>
      <c r="G28" s="388" t="s">
        <v>92</v>
      </c>
      <c r="H28" s="388"/>
      <c r="I28" s="388"/>
      <c r="J28" s="174">
        <f>SUM(J26*J27)</f>
        <v>0</v>
      </c>
      <c r="L28" s="388" t="s">
        <v>93</v>
      </c>
      <c r="M28" s="388"/>
      <c r="N28" s="388"/>
      <c r="O28" s="174">
        <f>SUM(O26*O27)</f>
        <v>0</v>
      </c>
      <c r="Q28" s="388" t="s">
        <v>94</v>
      </c>
      <c r="R28" s="388"/>
      <c r="S28" s="388"/>
      <c r="T28" s="174">
        <f>SUM(T26*T27)</f>
        <v>0</v>
      </c>
    </row>
    <row r="29" spans="2:20" ht="15" customHeight="1" x14ac:dyDescent="0.2">
      <c r="B29" s="389" t="s">
        <v>98</v>
      </c>
      <c r="C29" s="389"/>
      <c r="D29" s="389"/>
      <c r="E29" s="175">
        <v>0</v>
      </c>
      <c r="G29" s="389" t="s">
        <v>98</v>
      </c>
      <c r="H29" s="389"/>
      <c r="I29" s="389"/>
      <c r="J29" s="175">
        <v>0</v>
      </c>
      <c r="L29" s="389" t="s">
        <v>98</v>
      </c>
      <c r="M29" s="389"/>
      <c r="N29" s="389"/>
      <c r="O29" s="175">
        <v>0</v>
      </c>
      <c r="Q29" s="389" t="s">
        <v>98</v>
      </c>
      <c r="R29" s="389"/>
      <c r="S29" s="389"/>
      <c r="T29" s="175">
        <v>0</v>
      </c>
    </row>
    <row r="30" spans="2:20" x14ac:dyDescent="0.2">
      <c r="B30" s="385" t="s">
        <v>91</v>
      </c>
      <c r="C30" s="386"/>
      <c r="D30" s="387"/>
      <c r="E30" s="174">
        <f>SUM(E28*E29)</f>
        <v>0</v>
      </c>
      <c r="G30" s="388" t="s">
        <v>92</v>
      </c>
      <c r="H30" s="388"/>
      <c r="I30" s="388"/>
      <c r="J30" s="174">
        <f>SUM(J28*J29)</f>
        <v>0</v>
      </c>
      <c r="L30" s="388" t="s">
        <v>93</v>
      </c>
      <c r="M30" s="388"/>
      <c r="N30" s="388"/>
      <c r="O30" s="174">
        <f>SUM(O28*O29)</f>
        <v>0</v>
      </c>
      <c r="Q30" s="388" t="s">
        <v>94</v>
      </c>
      <c r="R30" s="388"/>
      <c r="S30" s="388"/>
      <c r="T30" s="174">
        <f>SUM(T28*T29)</f>
        <v>0</v>
      </c>
    </row>
    <row r="31" spans="2:20" s="178" customFormat="1" x14ac:dyDescent="0.2">
      <c r="B31" s="176"/>
      <c r="C31" s="176"/>
      <c r="D31" s="176"/>
      <c r="E31" s="177"/>
      <c r="G31" s="176"/>
      <c r="H31" s="176"/>
      <c r="I31" s="176"/>
      <c r="J31" s="177"/>
      <c r="L31" s="176"/>
      <c r="M31" s="176"/>
      <c r="N31" s="176"/>
      <c r="O31" s="177"/>
      <c r="Q31" s="176"/>
      <c r="R31" s="176"/>
      <c r="S31" s="176"/>
      <c r="T31" s="177"/>
    </row>
    <row r="32" spans="2:20" x14ac:dyDescent="0.2">
      <c r="B32" s="179"/>
      <c r="C32" s="179"/>
      <c r="D32" s="179"/>
      <c r="E32" s="180"/>
      <c r="G32" s="179"/>
      <c r="H32" s="179"/>
      <c r="I32" s="179"/>
      <c r="J32" s="180"/>
      <c r="L32" s="179"/>
      <c r="M32" s="179"/>
      <c r="N32" s="179"/>
      <c r="O32" s="180"/>
      <c r="Q32" s="179"/>
      <c r="R32" s="179"/>
      <c r="S32" s="179"/>
      <c r="T32" s="180"/>
    </row>
    <row r="33" spans="1:20" x14ac:dyDescent="0.2">
      <c r="A33" s="148">
        <v>731310</v>
      </c>
      <c r="B33" s="148" t="s">
        <v>95</v>
      </c>
      <c r="G33" s="148" t="s">
        <v>95</v>
      </c>
      <c r="L33" s="148" t="s">
        <v>95</v>
      </c>
      <c r="Q33" s="148" t="s">
        <v>95</v>
      </c>
    </row>
    <row r="34" spans="1:20" x14ac:dyDescent="0.2">
      <c r="B34" s="397" t="s">
        <v>66</v>
      </c>
      <c r="C34" s="397"/>
      <c r="D34" s="397"/>
      <c r="E34" s="397"/>
      <c r="G34" s="397" t="s">
        <v>67</v>
      </c>
      <c r="H34" s="397"/>
      <c r="I34" s="397"/>
      <c r="J34" s="397"/>
      <c r="L34" s="397" t="s">
        <v>68</v>
      </c>
      <c r="M34" s="397"/>
      <c r="N34" s="397"/>
      <c r="O34" s="397"/>
      <c r="Q34" s="397" t="s">
        <v>69</v>
      </c>
      <c r="R34" s="397"/>
      <c r="S34" s="397"/>
      <c r="T34" s="397"/>
    </row>
    <row r="35" spans="1:20" x14ac:dyDescent="0.2">
      <c r="B35" s="152" t="s">
        <v>70</v>
      </c>
      <c r="C35" s="396"/>
      <c r="D35" s="396"/>
      <c r="E35" s="396"/>
      <c r="G35" s="152" t="s">
        <v>70</v>
      </c>
      <c r="H35" s="396"/>
      <c r="I35" s="396"/>
      <c r="J35" s="396"/>
      <c r="L35" s="152" t="s">
        <v>70</v>
      </c>
      <c r="M35" s="396"/>
      <c r="N35" s="396"/>
      <c r="O35" s="396"/>
      <c r="Q35" s="152" t="s">
        <v>70</v>
      </c>
      <c r="R35" s="396"/>
      <c r="S35" s="396"/>
      <c r="T35" s="396"/>
    </row>
    <row r="36" spans="1:20" ht="16.350000000000001" customHeight="1" x14ac:dyDescent="0.2">
      <c r="B36" s="152" t="s">
        <v>71</v>
      </c>
      <c r="C36" s="396"/>
      <c r="D36" s="396"/>
      <c r="E36" s="396"/>
      <c r="G36" s="152" t="s">
        <v>71</v>
      </c>
      <c r="H36" s="396"/>
      <c r="I36" s="396"/>
      <c r="J36" s="396"/>
      <c r="L36" s="152" t="s">
        <v>71</v>
      </c>
      <c r="M36" s="396"/>
      <c r="N36" s="396"/>
      <c r="O36" s="396"/>
      <c r="Q36" s="152" t="s">
        <v>71</v>
      </c>
      <c r="R36" s="396"/>
      <c r="S36" s="396"/>
      <c r="T36" s="396"/>
    </row>
    <row r="37" spans="1:20" x14ac:dyDescent="0.2">
      <c r="B37" s="382" t="s">
        <v>72</v>
      </c>
      <c r="C37" s="383"/>
      <c r="D37" s="384"/>
      <c r="E37" s="156">
        <v>0</v>
      </c>
      <c r="G37" s="382" t="s">
        <v>72</v>
      </c>
      <c r="H37" s="383"/>
      <c r="I37" s="384"/>
      <c r="J37" s="156">
        <v>0</v>
      </c>
      <c r="L37" s="382" t="s">
        <v>72</v>
      </c>
      <c r="M37" s="383"/>
      <c r="N37" s="384"/>
      <c r="O37" s="156">
        <v>0</v>
      </c>
      <c r="Q37" s="382" t="s">
        <v>72</v>
      </c>
      <c r="R37" s="383"/>
      <c r="S37" s="384"/>
      <c r="T37" s="156">
        <v>0</v>
      </c>
    </row>
    <row r="38" spans="1:20" ht="17.45" customHeight="1" x14ac:dyDescent="0.2">
      <c r="B38" s="395" t="s">
        <v>73</v>
      </c>
      <c r="C38" s="152" t="s">
        <v>74</v>
      </c>
      <c r="D38" s="152" t="s">
        <v>75</v>
      </c>
      <c r="E38" s="161"/>
      <c r="G38" s="395" t="s">
        <v>73</v>
      </c>
      <c r="H38" s="152" t="s">
        <v>74</v>
      </c>
      <c r="I38" s="152" t="s">
        <v>75</v>
      </c>
      <c r="J38" s="161"/>
      <c r="L38" s="395" t="s">
        <v>73</v>
      </c>
      <c r="M38" s="152" t="s">
        <v>74</v>
      </c>
      <c r="N38" s="152" t="s">
        <v>75</v>
      </c>
      <c r="O38" s="161"/>
      <c r="Q38" s="395" t="s">
        <v>73</v>
      </c>
      <c r="R38" s="152" t="s">
        <v>74</v>
      </c>
      <c r="S38" s="152" t="s">
        <v>75</v>
      </c>
      <c r="T38" s="161"/>
    </row>
    <row r="39" spans="1:20" x14ac:dyDescent="0.2">
      <c r="B39" s="395"/>
      <c r="C39" s="166">
        <v>0</v>
      </c>
      <c r="D39" s="167">
        <v>0</v>
      </c>
      <c r="E39" s="168">
        <f>SUM(C39*D39)</f>
        <v>0</v>
      </c>
      <c r="G39" s="395"/>
      <c r="H39" s="166">
        <v>0</v>
      </c>
      <c r="I39" s="167">
        <v>0</v>
      </c>
      <c r="J39" s="168">
        <f>SUM(H39*I39)</f>
        <v>0</v>
      </c>
      <c r="L39" s="395"/>
      <c r="M39" s="166">
        <v>0</v>
      </c>
      <c r="N39" s="167">
        <v>0</v>
      </c>
      <c r="O39" s="168">
        <f>SUM(M39*N39)</f>
        <v>0</v>
      </c>
      <c r="Q39" s="395"/>
      <c r="R39" s="166">
        <v>0</v>
      </c>
      <c r="S39" s="167">
        <v>0</v>
      </c>
      <c r="T39" s="168">
        <f>SUM(R39*S39)</f>
        <v>0</v>
      </c>
    </row>
    <row r="40" spans="1:20" x14ac:dyDescent="0.2">
      <c r="B40" s="395" t="s">
        <v>76</v>
      </c>
      <c r="C40" s="152" t="s">
        <v>77</v>
      </c>
      <c r="D40" s="152" t="s">
        <v>78</v>
      </c>
      <c r="E40" s="172"/>
      <c r="G40" s="395" t="s">
        <v>76</v>
      </c>
      <c r="H40" s="152" t="s">
        <v>77</v>
      </c>
      <c r="I40" s="152" t="s">
        <v>78</v>
      </c>
      <c r="J40" s="172"/>
      <c r="L40" s="395" t="s">
        <v>76</v>
      </c>
      <c r="M40" s="152" t="s">
        <v>77</v>
      </c>
      <c r="N40" s="152" t="s">
        <v>78</v>
      </c>
      <c r="O40" s="172"/>
      <c r="Q40" s="395" t="s">
        <v>76</v>
      </c>
      <c r="R40" s="152" t="s">
        <v>77</v>
      </c>
      <c r="S40" s="152" t="s">
        <v>78</v>
      </c>
      <c r="T40" s="172"/>
    </row>
    <row r="41" spans="1:20" x14ac:dyDescent="0.2">
      <c r="B41" s="395"/>
      <c r="C41" s="166">
        <v>0</v>
      </c>
      <c r="D41" s="173">
        <v>0</v>
      </c>
      <c r="E41" s="168">
        <f>SUM(C41*D41)</f>
        <v>0</v>
      </c>
      <c r="G41" s="395"/>
      <c r="H41" s="166">
        <v>0</v>
      </c>
      <c r="I41" s="173">
        <v>0</v>
      </c>
      <c r="J41" s="168">
        <f>SUM(H41*I41)</f>
        <v>0</v>
      </c>
      <c r="L41" s="395"/>
      <c r="M41" s="166">
        <v>0</v>
      </c>
      <c r="N41" s="173">
        <v>0</v>
      </c>
      <c r="O41" s="168">
        <f>SUM(M41*N41)</f>
        <v>0</v>
      </c>
      <c r="Q41" s="395"/>
      <c r="R41" s="166">
        <v>0</v>
      </c>
      <c r="S41" s="173">
        <v>0</v>
      </c>
      <c r="T41" s="168">
        <f>SUM(R41*S41)</f>
        <v>0</v>
      </c>
    </row>
    <row r="42" spans="1:20" x14ac:dyDescent="0.2">
      <c r="B42" s="395" t="s">
        <v>79</v>
      </c>
      <c r="C42" s="152" t="s">
        <v>80</v>
      </c>
      <c r="D42" s="152" t="s">
        <v>81</v>
      </c>
      <c r="E42" s="172"/>
      <c r="G42" s="395" t="s">
        <v>79</v>
      </c>
      <c r="H42" s="152" t="s">
        <v>80</v>
      </c>
      <c r="I42" s="152" t="s">
        <v>81</v>
      </c>
      <c r="J42" s="172"/>
      <c r="L42" s="395" t="s">
        <v>79</v>
      </c>
      <c r="M42" s="152" t="s">
        <v>80</v>
      </c>
      <c r="N42" s="152" t="s">
        <v>81</v>
      </c>
      <c r="O42" s="181"/>
      <c r="Q42" s="395" t="s">
        <v>79</v>
      </c>
      <c r="R42" s="152" t="s">
        <v>80</v>
      </c>
      <c r="S42" s="152" t="s">
        <v>81</v>
      </c>
      <c r="T42" s="172"/>
    </row>
    <row r="43" spans="1:20" x14ac:dyDescent="0.2">
      <c r="B43" s="395"/>
      <c r="C43" s="166">
        <v>0</v>
      </c>
      <c r="D43" s="173">
        <v>0</v>
      </c>
      <c r="E43" s="168">
        <f>SUM(C43*D43)</f>
        <v>0</v>
      </c>
      <c r="G43" s="395"/>
      <c r="H43" s="166">
        <v>0</v>
      </c>
      <c r="I43" s="173">
        <v>0</v>
      </c>
      <c r="J43" s="168">
        <f>SUM(H43*I43)</f>
        <v>0</v>
      </c>
      <c r="L43" s="395"/>
      <c r="M43" s="166">
        <v>0</v>
      </c>
      <c r="N43" s="173">
        <v>0</v>
      </c>
      <c r="O43" s="168">
        <f>SUM(M43*N43)</f>
        <v>0</v>
      </c>
      <c r="Q43" s="395"/>
      <c r="R43" s="166">
        <v>0</v>
      </c>
      <c r="S43" s="173">
        <v>0</v>
      </c>
      <c r="T43" s="168">
        <f>SUM(R43*S43)</f>
        <v>0</v>
      </c>
    </row>
    <row r="44" spans="1:20" ht="15" customHeight="1" x14ac:dyDescent="0.2">
      <c r="B44" s="382" t="s">
        <v>82</v>
      </c>
      <c r="C44" s="383"/>
      <c r="D44" s="384"/>
      <c r="E44" s="156">
        <v>0</v>
      </c>
      <c r="G44" s="382" t="s">
        <v>82</v>
      </c>
      <c r="H44" s="383"/>
      <c r="I44" s="384"/>
      <c r="J44" s="156">
        <v>0</v>
      </c>
      <c r="L44" s="382" t="s">
        <v>82</v>
      </c>
      <c r="M44" s="383"/>
      <c r="N44" s="384"/>
      <c r="O44" s="156">
        <v>0</v>
      </c>
      <c r="Q44" s="382" t="s">
        <v>82</v>
      </c>
      <c r="R44" s="383"/>
      <c r="S44" s="384"/>
      <c r="T44" s="156">
        <v>0</v>
      </c>
    </row>
    <row r="45" spans="1:20" x14ac:dyDescent="0.2">
      <c r="B45" s="382" t="s">
        <v>83</v>
      </c>
      <c r="C45" s="383"/>
      <c r="D45" s="384"/>
      <c r="E45" s="156">
        <v>0</v>
      </c>
      <c r="G45" s="382" t="s">
        <v>83</v>
      </c>
      <c r="H45" s="383"/>
      <c r="I45" s="384"/>
      <c r="J45" s="156">
        <v>0</v>
      </c>
      <c r="L45" s="382" t="s">
        <v>83</v>
      </c>
      <c r="M45" s="383"/>
      <c r="N45" s="384"/>
      <c r="O45" s="156">
        <v>0</v>
      </c>
      <c r="Q45" s="382" t="s">
        <v>83</v>
      </c>
      <c r="R45" s="383"/>
      <c r="S45" s="384"/>
      <c r="T45" s="156">
        <v>0</v>
      </c>
    </row>
    <row r="46" spans="1:20" x14ac:dyDescent="0.2">
      <c r="B46" s="395" t="s">
        <v>84</v>
      </c>
      <c r="C46" s="152" t="s">
        <v>77</v>
      </c>
      <c r="D46" s="152" t="s">
        <v>78</v>
      </c>
      <c r="E46" s="172"/>
      <c r="G46" s="395" t="s">
        <v>84</v>
      </c>
      <c r="H46" s="152" t="s">
        <v>77</v>
      </c>
      <c r="I46" s="152" t="s">
        <v>78</v>
      </c>
      <c r="J46" s="172"/>
      <c r="L46" s="395" t="s">
        <v>84</v>
      </c>
      <c r="M46" s="152" t="s">
        <v>77</v>
      </c>
      <c r="N46" s="152" t="s">
        <v>78</v>
      </c>
      <c r="O46" s="172"/>
      <c r="Q46" s="395" t="s">
        <v>84</v>
      </c>
      <c r="R46" s="152" t="s">
        <v>77</v>
      </c>
      <c r="S46" s="152" t="s">
        <v>78</v>
      </c>
      <c r="T46" s="172"/>
    </row>
    <row r="47" spans="1:20" x14ac:dyDescent="0.2">
      <c r="B47" s="395"/>
      <c r="C47" s="166">
        <v>0</v>
      </c>
      <c r="D47" s="173">
        <v>0</v>
      </c>
      <c r="E47" s="168">
        <f>SUM(C47*D47)</f>
        <v>0</v>
      </c>
      <c r="G47" s="395"/>
      <c r="H47" s="166">
        <v>0</v>
      </c>
      <c r="I47" s="173">
        <v>0</v>
      </c>
      <c r="J47" s="168">
        <f>SUM(H47*I47)</f>
        <v>0</v>
      </c>
      <c r="L47" s="395"/>
      <c r="M47" s="166">
        <v>0</v>
      </c>
      <c r="N47" s="173">
        <v>0</v>
      </c>
      <c r="O47" s="168">
        <f>SUM(M47*N47)</f>
        <v>0</v>
      </c>
      <c r="Q47" s="395"/>
      <c r="R47" s="166">
        <v>0</v>
      </c>
      <c r="S47" s="173">
        <v>0</v>
      </c>
      <c r="T47" s="168">
        <f>SUM(R47*S47)</f>
        <v>0</v>
      </c>
    </row>
    <row r="48" spans="1:20" x14ac:dyDescent="0.2">
      <c r="B48" s="395" t="s">
        <v>85</v>
      </c>
      <c r="C48" s="152" t="s">
        <v>77</v>
      </c>
      <c r="D48" s="152" t="s">
        <v>78</v>
      </c>
      <c r="E48" s="172"/>
      <c r="G48" s="395" t="s">
        <v>85</v>
      </c>
      <c r="H48" s="152" t="s">
        <v>77</v>
      </c>
      <c r="I48" s="152" t="s">
        <v>78</v>
      </c>
      <c r="J48" s="172"/>
      <c r="L48" s="395" t="s">
        <v>85</v>
      </c>
      <c r="M48" s="152" t="s">
        <v>77</v>
      </c>
      <c r="N48" s="152" t="s">
        <v>78</v>
      </c>
      <c r="O48" s="172"/>
      <c r="Q48" s="395" t="s">
        <v>85</v>
      </c>
      <c r="R48" s="152" t="s">
        <v>77</v>
      </c>
      <c r="S48" s="152" t="s">
        <v>78</v>
      </c>
      <c r="T48" s="172"/>
    </row>
    <row r="49" spans="2:20" x14ac:dyDescent="0.2">
      <c r="B49" s="395"/>
      <c r="C49" s="166">
        <v>0</v>
      </c>
      <c r="D49" s="173">
        <v>0</v>
      </c>
      <c r="E49" s="168">
        <f>SUM(C49*D49)</f>
        <v>0</v>
      </c>
      <c r="G49" s="395"/>
      <c r="H49" s="166">
        <v>0</v>
      </c>
      <c r="I49" s="173">
        <v>0</v>
      </c>
      <c r="J49" s="168">
        <f>SUM(H49*I49)</f>
        <v>0</v>
      </c>
      <c r="L49" s="395"/>
      <c r="M49" s="166">
        <v>0</v>
      </c>
      <c r="N49" s="173">
        <v>0</v>
      </c>
      <c r="O49" s="168">
        <f>SUM(M49*N49)</f>
        <v>0</v>
      </c>
      <c r="Q49" s="395"/>
      <c r="R49" s="166">
        <v>0</v>
      </c>
      <c r="S49" s="173">
        <v>0</v>
      </c>
      <c r="T49" s="168">
        <f>SUM(R49*S49)</f>
        <v>0</v>
      </c>
    </row>
    <row r="50" spans="2:20" x14ac:dyDescent="0.2">
      <c r="B50" s="382" t="s">
        <v>86</v>
      </c>
      <c r="C50" s="383"/>
      <c r="D50" s="384"/>
      <c r="E50" s="156">
        <v>0</v>
      </c>
      <c r="G50" s="382" t="s">
        <v>86</v>
      </c>
      <c r="H50" s="383"/>
      <c r="I50" s="384"/>
      <c r="J50" s="156">
        <v>0</v>
      </c>
      <c r="L50" s="382" t="s">
        <v>86</v>
      </c>
      <c r="M50" s="383"/>
      <c r="N50" s="384"/>
      <c r="O50" s="156">
        <v>0</v>
      </c>
      <c r="Q50" s="382" t="s">
        <v>86</v>
      </c>
      <c r="R50" s="383"/>
      <c r="S50" s="384"/>
      <c r="T50" s="156">
        <v>0</v>
      </c>
    </row>
    <row r="51" spans="2:20" ht="15" customHeight="1" x14ac:dyDescent="0.2">
      <c r="B51" s="382" t="s">
        <v>87</v>
      </c>
      <c r="C51" s="383"/>
      <c r="D51" s="384"/>
      <c r="E51" s="156">
        <v>0</v>
      </c>
      <c r="G51" s="382" t="s">
        <v>87</v>
      </c>
      <c r="H51" s="383"/>
      <c r="I51" s="384"/>
      <c r="J51" s="156">
        <v>0</v>
      </c>
      <c r="L51" s="382" t="s">
        <v>87</v>
      </c>
      <c r="M51" s="383"/>
      <c r="N51" s="384"/>
      <c r="O51" s="156">
        <v>0</v>
      </c>
      <c r="Q51" s="382" t="s">
        <v>87</v>
      </c>
      <c r="R51" s="383"/>
      <c r="S51" s="384"/>
      <c r="T51" s="156">
        <v>0</v>
      </c>
    </row>
    <row r="52" spans="2:20" x14ac:dyDescent="0.2">
      <c r="B52" s="382" t="s">
        <v>88</v>
      </c>
      <c r="C52" s="383"/>
      <c r="D52" s="384"/>
      <c r="E52" s="156">
        <v>0</v>
      </c>
      <c r="G52" s="382" t="s">
        <v>88</v>
      </c>
      <c r="H52" s="383"/>
      <c r="I52" s="384"/>
      <c r="J52" s="156">
        <v>0</v>
      </c>
      <c r="L52" s="382" t="s">
        <v>88</v>
      </c>
      <c r="M52" s="383"/>
      <c r="N52" s="384"/>
      <c r="O52" s="156">
        <v>0</v>
      </c>
      <c r="Q52" s="382" t="s">
        <v>88</v>
      </c>
      <c r="R52" s="383"/>
      <c r="S52" s="384"/>
      <c r="T52" s="156">
        <v>0</v>
      </c>
    </row>
    <row r="53" spans="2:20" x14ac:dyDescent="0.2">
      <c r="B53" s="382" t="s">
        <v>89</v>
      </c>
      <c r="C53" s="383"/>
      <c r="D53" s="384"/>
      <c r="E53" s="168">
        <f>SUM(E37,E39,E41,E43,E44,E45,E47,E49,E50,E51,E52)</f>
        <v>0</v>
      </c>
      <c r="G53" s="382" t="s">
        <v>89</v>
      </c>
      <c r="H53" s="383"/>
      <c r="I53" s="384"/>
      <c r="J53" s="168">
        <f>SUM(J37,J39,J41,J43,J44,J45,J47,J49,J50,J51,J52)</f>
        <v>0</v>
      </c>
      <c r="L53" s="382" t="s">
        <v>89</v>
      </c>
      <c r="M53" s="383"/>
      <c r="N53" s="384"/>
      <c r="O53" s="168">
        <f>SUM(O37,O39,O41,O43,O44,O45,O47,O49,O50,O51,O52)</f>
        <v>0</v>
      </c>
      <c r="Q53" s="382" t="s">
        <v>89</v>
      </c>
      <c r="R53" s="383"/>
      <c r="S53" s="384"/>
      <c r="T53" s="168">
        <f>SUM(T37,T39,T41,T43,T44,T45,T47,T49,T50,T51,T52)</f>
        <v>0</v>
      </c>
    </row>
    <row r="54" spans="2:20" x14ac:dyDescent="0.2">
      <c r="B54" s="382" t="s">
        <v>90</v>
      </c>
      <c r="C54" s="383"/>
      <c r="D54" s="384"/>
      <c r="E54" s="173">
        <v>0</v>
      </c>
      <c r="G54" s="382" t="s">
        <v>90</v>
      </c>
      <c r="H54" s="383"/>
      <c r="I54" s="384"/>
      <c r="J54" s="173">
        <v>0</v>
      </c>
      <c r="L54" s="382" t="s">
        <v>90</v>
      </c>
      <c r="M54" s="383"/>
      <c r="N54" s="384"/>
      <c r="O54" s="173">
        <v>0</v>
      </c>
      <c r="Q54" s="382" t="s">
        <v>90</v>
      </c>
      <c r="R54" s="383"/>
      <c r="S54" s="384"/>
      <c r="T54" s="173">
        <v>0</v>
      </c>
    </row>
    <row r="55" spans="2:20" x14ac:dyDescent="0.2">
      <c r="B55" s="385" t="s">
        <v>99</v>
      </c>
      <c r="C55" s="386"/>
      <c r="D55" s="387"/>
      <c r="E55" s="174">
        <f>SUM(E53*E54)</f>
        <v>0</v>
      </c>
      <c r="G55" s="385" t="s">
        <v>92</v>
      </c>
      <c r="H55" s="386"/>
      <c r="I55" s="387"/>
      <c r="J55" s="174">
        <f>SUM(J53*J54)</f>
        <v>0</v>
      </c>
      <c r="L55" s="385" t="s">
        <v>93</v>
      </c>
      <c r="M55" s="386"/>
      <c r="N55" s="387"/>
      <c r="O55" s="174">
        <f>SUM(O53*O54)</f>
        <v>0</v>
      </c>
      <c r="Q55" s="385" t="s">
        <v>94</v>
      </c>
      <c r="R55" s="386"/>
      <c r="S55" s="387"/>
      <c r="T55" s="174">
        <f>SUM(T53*T54)</f>
        <v>0</v>
      </c>
    </row>
    <row r="56" spans="2:20" ht="15" customHeight="1" x14ac:dyDescent="0.2">
      <c r="B56" s="392" t="s">
        <v>98</v>
      </c>
      <c r="C56" s="393"/>
      <c r="D56" s="394"/>
      <c r="E56" s="175">
        <v>0</v>
      </c>
      <c r="G56" s="392" t="s">
        <v>98</v>
      </c>
      <c r="H56" s="393"/>
      <c r="I56" s="394"/>
      <c r="J56" s="175">
        <v>0</v>
      </c>
      <c r="L56" s="392" t="s">
        <v>98</v>
      </c>
      <c r="M56" s="393"/>
      <c r="N56" s="394"/>
      <c r="O56" s="175">
        <v>0</v>
      </c>
      <c r="Q56" s="392" t="s">
        <v>98</v>
      </c>
      <c r="R56" s="393"/>
      <c r="S56" s="394"/>
      <c r="T56" s="175">
        <v>0</v>
      </c>
    </row>
    <row r="57" spans="2:20" x14ac:dyDescent="0.2">
      <c r="B57" s="385" t="s">
        <v>91</v>
      </c>
      <c r="C57" s="386"/>
      <c r="D57" s="387"/>
      <c r="E57" s="174">
        <f>SUM(E55*E56)</f>
        <v>0</v>
      </c>
      <c r="G57" s="385" t="s">
        <v>92</v>
      </c>
      <c r="H57" s="386"/>
      <c r="I57" s="387"/>
      <c r="J57" s="174">
        <f>SUM(J55*J56)</f>
        <v>0</v>
      </c>
      <c r="L57" s="385" t="s">
        <v>93</v>
      </c>
      <c r="M57" s="386"/>
      <c r="N57" s="387"/>
      <c r="O57" s="174">
        <f>SUM(O55*O56)</f>
        <v>0</v>
      </c>
      <c r="Q57" s="385" t="s">
        <v>94</v>
      </c>
      <c r="R57" s="386"/>
      <c r="S57" s="387"/>
      <c r="T57" s="174">
        <f>SUM(T55*T56)</f>
        <v>0</v>
      </c>
    </row>
    <row r="59" spans="2:20" ht="52.5" customHeight="1" x14ac:dyDescent="0.2">
      <c r="B59" s="390" t="s">
        <v>206</v>
      </c>
      <c r="C59" s="390"/>
      <c r="D59" s="390"/>
      <c r="E59" s="390"/>
      <c r="F59" s="390"/>
      <c r="G59" s="390"/>
      <c r="H59" s="390"/>
      <c r="I59" s="390"/>
      <c r="J59" s="390"/>
      <c r="K59" s="390"/>
      <c r="L59" s="390"/>
      <c r="M59" s="391"/>
      <c r="N59" s="391"/>
      <c r="O59" s="391"/>
      <c r="P59" s="391"/>
      <c r="Q59" s="391"/>
      <c r="R59" s="391"/>
      <c r="S59" s="391"/>
      <c r="T59" s="391"/>
    </row>
    <row r="62" spans="2:20" x14ac:dyDescent="0.2">
      <c r="B62" s="196"/>
    </row>
  </sheetData>
  <sheetProtection algorithmName="SHA-512" hashValue="Lo151S4srpb6q0DPCMo88J2aj8aNhIXC4F5jKAt+HBvoCfbAACRCb3FRYCFxK7y/5WOU6c/UDSBDCcl1/D5QiA==" saltValue="s26YBLDIANu/lL1+Xe2d1g==" spinCount="100000" sheet="1" formatColumns="0"/>
  <mergeCells count="157">
    <mergeCell ref="V7:AB7"/>
    <mergeCell ref="V8:AB8"/>
    <mergeCell ref="A1:L1"/>
    <mergeCell ref="A4:Q4"/>
    <mergeCell ref="B7:E7"/>
    <mergeCell ref="G7:J7"/>
    <mergeCell ref="L7:O7"/>
    <mergeCell ref="Q7:T7"/>
    <mergeCell ref="B13:B14"/>
    <mergeCell ref="G13:G14"/>
    <mergeCell ref="L13:L14"/>
    <mergeCell ref="Q13:Q14"/>
    <mergeCell ref="B10:D10"/>
    <mergeCell ref="G10:I10"/>
    <mergeCell ref="L10:N10"/>
    <mergeCell ref="Q10:S10"/>
    <mergeCell ref="C8:E8"/>
    <mergeCell ref="H8:J8"/>
    <mergeCell ref="M8:O8"/>
    <mergeCell ref="R8:T8"/>
    <mergeCell ref="C9:E9"/>
    <mergeCell ref="H9:J9"/>
    <mergeCell ref="M9:O9"/>
    <mergeCell ref="R9:T9"/>
    <mergeCell ref="B15:B16"/>
    <mergeCell ref="G15:G16"/>
    <mergeCell ref="L15:L16"/>
    <mergeCell ref="Q15:Q16"/>
    <mergeCell ref="B11:B12"/>
    <mergeCell ref="G11:G12"/>
    <mergeCell ref="L11:L12"/>
    <mergeCell ref="Q11:Q12"/>
    <mergeCell ref="B19:B20"/>
    <mergeCell ref="G19:G20"/>
    <mergeCell ref="L19:L20"/>
    <mergeCell ref="Q19:Q20"/>
    <mergeCell ref="B21:B22"/>
    <mergeCell ref="G21:G22"/>
    <mergeCell ref="L21:L22"/>
    <mergeCell ref="Q21:Q22"/>
    <mergeCell ref="B17:D17"/>
    <mergeCell ref="G17:I17"/>
    <mergeCell ref="L17:N17"/>
    <mergeCell ref="Q17:S17"/>
    <mergeCell ref="B18:D18"/>
    <mergeCell ref="G18:I18"/>
    <mergeCell ref="L18:N18"/>
    <mergeCell ref="Q18:S18"/>
    <mergeCell ref="B23:D23"/>
    <mergeCell ref="G23:I23"/>
    <mergeCell ref="L23:N23"/>
    <mergeCell ref="Q23:S23"/>
    <mergeCell ref="B24:D24"/>
    <mergeCell ref="G24:I24"/>
    <mergeCell ref="L24:N24"/>
    <mergeCell ref="Q24:S24"/>
    <mergeCell ref="G26:I26"/>
    <mergeCell ref="B25:D25"/>
    <mergeCell ref="G25:I25"/>
    <mergeCell ref="L25:N25"/>
    <mergeCell ref="Q25:S25"/>
    <mergeCell ref="B26:D26"/>
    <mergeCell ref="L26:N26"/>
    <mergeCell ref="Q26:S26"/>
    <mergeCell ref="R36:T36"/>
    <mergeCell ref="B37:D37"/>
    <mergeCell ref="G37:I37"/>
    <mergeCell ref="L37:N37"/>
    <mergeCell ref="Q37:S37"/>
    <mergeCell ref="B34:E34"/>
    <mergeCell ref="G34:J34"/>
    <mergeCell ref="L34:O34"/>
    <mergeCell ref="Q34:T34"/>
    <mergeCell ref="C35:E35"/>
    <mergeCell ref="H35:J35"/>
    <mergeCell ref="M35:O35"/>
    <mergeCell ref="R35:T35"/>
    <mergeCell ref="B38:B39"/>
    <mergeCell ref="G38:G39"/>
    <mergeCell ref="L38:L39"/>
    <mergeCell ref="Q38:Q39"/>
    <mergeCell ref="B40:B41"/>
    <mergeCell ref="G40:G41"/>
    <mergeCell ref="L40:L41"/>
    <mergeCell ref="Q40:Q41"/>
    <mergeCell ref="C36:E36"/>
    <mergeCell ref="H36:J36"/>
    <mergeCell ref="M36:O36"/>
    <mergeCell ref="B45:D45"/>
    <mergeCell ref="G45:I45"/>
    <mergeCell ref="L45:N45"/>
    <mergeCell ref="Q45:S45"/>
    <mergeCell ref="B46:B47"/>
    <mergeCell ref="G46:G47"/>
    <mergeCell ref="L46:L47"/>
    <mergeCell ref="Q46:Q47"/>
    <mergeCell ref="B42:B43"/>
    <mergeCell ref="G42:G43"/>
    <mergeCell ref="L42:L43"/>
    <mergeCell ref="Q42:Q43"/>
    <mergeCell ref="B44:D44"/>
    <mergeCell ref="G44:I44"/>
    <mergeCell ref="L44:N44"/>
    <mergeCell ref="Q44:S44"/>
    <mergeCell ref="B52:D52"/>
    <mergeCell ref="G52:I52"/>
    <mergeCell ref="L52:N52"/>
    <mergeCell ref="Q52:S52"/>
    <mergeCell ref="B48:B49"/>
    <mergeCell ref="G48:G49"/>
    <mergeCell ref="L48:L49"/>
    <mergeCell ref="Q48:Q49"/>
    <mergeCell ref="B50:D50"/>
    <mergeCell ref="G50:I50"/>
    <mergeCell ref="L50:N50"/>
    <mergeCell ref="Q50:S50"/>
    <mergeCell ref="B59:T59"/>
    <mergeCell ref="B54:D54"/>
    <mergeCell ref="G54:I54"/>
    <mergeCell ref="L54:N54"/>
    <mergeCell ref="Q54:S54"/>
    <mergeCell ref="B57:D57"/>
    <mergeCell ref="G57:I57"/>
    <mergeCell ref="L57:N57"/>
    <mergeCell ref="Q57:S57"/>
    <mergeCell ref="B56:D56"/>
    <mergeCell ref="G56:I56"/>
    <mergeCell ref="L56:N56"/>
    <mergeCell ref="Q56:S56"/>
    <mergeCell ref="B55:D55"/>
    <mergeCell ref="G55:I55"/>
    <mergeCell ref="L55:N55"/>
    <mergeCell ref="Q55:S55"/>
    <mergeCell ref="B27:D27"/>
    <mergeCell ref="G27:I27"/>
    <mergeCell ref="L27:N27"/>
    <mergeCell ref="Q27:S27"/>
    <mergeCell ref="B28:D28"/>
    <mergeCell ref="G28:I28"/>
    <mergeCell ref="L28:N28"/>
    <mergeCell ref="Q28:S28"/>
    <mergeCell ref="B53:D53"/>
    <mergeCell ref="G53:I53"/>
    <mergeCell ref="L53:N53"/>
    <mergeCell ref="Q53:S53"/>
    <mergeCell ref="B29:D29"/>
    <mergeCell ref="B30:D30"/>
    <mergeCell ref="G29:I29"/>
    <mergeCell ref="G30:I30"/>
    <mergeCell ref="L29:N29"/>
    <mergeCell ref="L30:N30"/>
    <mergeCell ref="Q29:S29"/>
    <mergeCell ref="Q30:S30"/>
    <mergeCell ref="B51:D51"/>
    <mergeCell ref="G51:I51"/>
    <mergeCell ref="L51:N51"/>
    <mergeCell ref="Q51:S51"/>
  </mergeCells>
  <phoneticPr fontId="2" type="noConversion"/>
  <hyperlinks>
    <hyperlink ref="B59:L59" r:id="rId1" display="Click here for more information on Appalachian's per diem rates + travel policies" xr:uid="{6E170CFF-62CE-4F7C-A974-9835994E236B}"/>
    <hyperlink ref="B59:T59" r:id="rId2" display="Click here for more information on Appalachian's per diem rates + travel policies" xr:uid="{9F70AE00-1E10-4A1D-BE6C-88AC53E1E363}"/>
  </hyperlinks>
  <pageMargins left="0.25" right="0.25" top="0.75" bottom="0.75" header="0.3" footer="0.3"/>
  <pageSetup scale="57" orientation="landscape" r:id="rId3"/>
  <headerFooter>
    <oddHeader>&amp;C&amp;K000000Appalachian State University - Office of Sponsored Programs</oddHeader>
    <oddFooter>&amp;R&amp;K000000version - MTDC 21 August 2017</oddFooter>
  </headerFooter>
  <colBreaks count="1" manualBreakCount="1">
    <brk id="20"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Information</vt:lpstr>
      <vt:lpstr>MTDC FY 23-24</vt:lpstr>
      <vt:lpstr>MTDC FY 24-25</vt:lpstr>
      <vt:lpstr>MTDC FY 25-26</vt:lpstr>
      <vt:lpstr>MTDC FY 26-27</vt:lpstr>
      <vt:lpstr>MTDC FY 27-28</vt:lpstr>
      <vt:lpstr>MTDC FY 28-29</vt:lpstr>
      <vt:lpstr>MTDC ALL YEARS</vt:lpstr>
      <vt:lpstr>Travel</vt:lpstr>
      <vt:lpstr>Fringe Rates</vt:lpstr>
      <vt:lpstr>Information!Print_Area</vt:lpstr>
      <vt:lpstr>'MTDC FY 23-24'!Print_Area</vt:lpstr>
      <vt:lpstr>'MTDC FY 24-25'!Print_Area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subject/>
  <dc:creator>Patricia Cornette</dc:creator>
  <cp:keywords/>
  <dc:description/>
  <cp:lastModifiedBy>McCaffrey, Kerri</cp:lastModifiedBy>
  <cp:lastPrinted>2023-06-29T22:13:36Z</cp:lastPrinted>
  <dcterms:created xsi:type="dcterms:W3CDTF">2010-06-24T03:21:47Z</dcterms:created>
  <dcterms:modified xsi:type="dcterms:W3CDTF">2023-08-21T18:08:34Z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