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showInkAnnotation="0" updateLinks="always" codeName="ThisWorkbook" autoCompressPictures="0"/>
  <mc:AlternateContent xmlns:mc="http://schemas.openxmlformats.org/markup-compatibility/2006">
    <mc:Choice Requires="x15">
      <x15ac:absPath xmlns:x15ac="http://schemas.microsoft.com/office/spreadsheetml/2010/11/ac" url="S:\3_ProposalSubmission\b_Templates\i_Budgets\FY23\"/>
    </mc:Choice>
  </mc:AlternateContent>
  <xr:revisionPtr revIDLastSave="0" documentId="13_ncr:1_{ED544D21-450F-4057-AFC0-B62421263482}" xr6:coauthVersionLast="36" xr6:coauthVersionMax="47" xr10:uidLastSave="{00000000-0000-0000-0000-000000000000}"/>
  <workbookProtection workbookAlgorithmName="SHA-512" workbookHashValue="bw7T88KwK0rvlyyLAb5SBN9BrERD6cn17Kcg6PO/8R4drKXkI/X1wiO/T4GnjtS6WbuxeSA2BXewflH4gTq36A==" workbookSaltValue="edjjZWiGEycjIwLPiaH7JQ==" workbookSpinCount="100000" lockStructure="1"/>
  <bookViews>
    <workbookView xWindow="-120" yWindow="-120" windowWidth="25440" windowHeight="15390" tabRatio="580" activeTab="1" xr2:uid="{00000000-000D-0000-FFFF-FFFF00000000}"/>
  </bookViews>
  <sheets>
    <sheet name="Information" sheetId="10" r:id="rId1"/>
    <sheet name="NSF FY 22-23" sheetId="1" r:id="rId2"/>
    <sheet name="NSF FY 23-24" sheetId="2" r:id="rId3"/>
    <sheet name="NSF FY 24-25" sheetId="4" r:id="rId4"/>
    <sheet name="NSF FY 25-26" sheetId="5" r:id="rId5"/>
    <sheet name="NSF FY 26-27" sheetId="6" r:id="rId6"/>
    <sheet name="NSF FY 27-28" sheetId="11" r:id="rId7"/>
    <sheet name="NSF ALL YEARS" sheetId="13" r:id="rId8"/>
    <sheet name="Travel" sheetId="12" r:id="rId9"/>
    <sheet name="FRINGE RATES" sheetId="14" r:id="rId10"/>
  </sheets>
  <definedNames>
    <definedName name="_xlnm.Print_Area" localSheetId="0">Information!$A$1:$D$90</definedName>
    <definedName name="_xlnm.Print_Area" localSheetId="4">'NSF FY 25-26'!$A$1:$O$98</definedName>
    <definedName name="_xlnm.Print_Area" localSheetId="5">'NSF FY 26-27'!$A$1:$O$97</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23" i="13" l="1"/>
  <c r="B22" i="13"/>
  <c r="B21" i="13"/>
  <c r="B20" i="13"/>
  <c r="B19" i="13"/>
  <c r="B15" i="13"/>
  <c r="B14" i="13"/>
  <c r="B13" i="13"/>
  <c r="B12" i="13"/>
  <c r="B11" i="13"/>
  <c r="B10" i="13"/>
  <c r="C7" i="14" l="1"/>
  <c r="N96" i="13"/>
  <c r="N88" i="13"/>
  <c r="N87" i="13"/>
  <c r="N89" i="13" s="1"/>
  <c r="N86" i="13"/>
  <c r="N79" i="13"/>
  <c r="N78" i="13"/>
  <c r="N77" i="13"/>
  <c r="N80" i="13" s="1"/>
  <c r="N76" i="13"/>
  <c r="N75" i="13"/>
  <c r="N71" i="13"/>
  <c r="N70" i="13"/>
  <c r="N72" i="13" s="1"/>
  <c r="M96" i="13"/>
  <c r="M88" i="13"/>
  <c r="M87" i="13"/>
  <c r="M86" i="13"/>
  <c r="M89" i="13" s="1"/>
  <c r="M79" i="13"/>
  <c r="M78" i="13"/>
  <c r="M77" i="13"/>
  <c r="M76" i="13"/>
  <c r="M80" i="13" s="1"/>
  <c r="M75" i="13"/>
  <c r="M71" i="13"/>
  <c r="M70" i="13"/>
  <c r="L96" i="13"/>
  <c r="L88" i="13"/>
  <c r="L87" i="13"/>
  <c r="L86" i="13"/>
  <c r="L89" i="13" s="1"/>
  <c r="L79" i="13"/>
  <c r="L78" i="13"/>
  <c r="L77" i="13"/>
  <c r="L76" i="13"/>
  <c r="L75" i="13"/>
  <c r="L80" i="13" s="1"/>
  <c r="L71" i="13"/>
  <c r="L70" i="13"/>
  <c r="L72" i="13"/>
  <c r="K96" i="13"/>
  <c r="K88" i="13"/>
  <c r="K87" i="13"/>
  <c r="K86" i="13"/>
  <c r="O86" i="13" s="1"/>
  <c r="K79" i="13"/>
  <c r="K78" i="13"/>
  <c r="K77" i="13"/>
  <c r="K76" i="13"/>
  <c r="K75" i="13"/>
  <c r="K80" i="13" s="1"/>
  <c r="K71" i="13"/>
  <c r="K70" i="13"/>
  <c r="J96" i="13"/>
  <c r="J88" i="13"/>
  <c r="J89" i="13" s="1"/>
  <c r="J87" i="13"/>
  <c r="J86" i="13"/>
  <c r="J79" i="13"/>
  <c r="J78" i="13"/>
  <c r="J77" i="13"/>
  <c r="J76" i="13"/>
  <c r="J75" i="13"/>
  <c r="J71" i="13"/>
  <c r="J70" i="13"/>
  <c r="I96" i="13"/>
  <c r="I88" i="13"/>
  <c r="I87" i="13"/>
  <c r="I86" i="13"/>
  <c r="I79" i="13"/>
  <c r="I78" i="13"/>
  <c r="O78" i="13" s="1"/>
  <c r="I77" i="13"/>
  <c r="I76" i="13"/>
  <c r="I75" i="13"/>
  <c r="I71" i="13"/>
  <c r="I72" i="13" s="1"/>
  <c r="I70" i="13"/>
  <c r="C92" i="13"/>
  <c r="B33" i="13"/>
  <c r="B63" i="13" s="1"/>
  <c r="B24" i="13"/>
  <c r="B54" i="13"/>
  <c r="C16" i="13"/>
  <c r="C46" i="13" s="1"/>
  <c r="A1" i="13"/>
  <c r="K89" i="13"/>
  <c r="O77" i="13"/>
  <c r="K72" i="13"/>
  <c r="I89" i="13"/>
  <c r="I80" i="13"/>
  <c r="C9" i="14"/>
  <c r="D9" i="14" s="1"/>
  <c r="C5" i="14"/>
  <c r="D5" i="14" s="1"/>
  <c r="C3" i="14"/>
  <c r="C8" i="5"/>
  <c r="M8" i="1"/>
  <c r="M9" i="1"/>
  <c r="M10" i="1"/>
  <c r="M11" i="1"/>
  <c r="I13" i="13" s="1"/>
  <c r="M12" i="1"/>
  <c r="N12" i="1" s="1"/>
  <c r="I44" i="13" s="1"/>
  <c r="M13" i="1"/>
  <c r="M19" i="1"/>
  <c r="M20" i="1"/>
  <c r="M21" i="1"/>
  <c r="M22" i="1"/>
  <c r="M23" i="1"/>
  <c r="M29" i="1"/>
  <c r="I27" i="13" s="1"/>
  <c r="M30" i="1"/>
  <c r="M31" i="1"/>
  <c r="M32" i="1"/>
  <c r="M34" i="1"/>
  <c r="M35" i="1"/>
  <c r="I32" i="13" s="1"/>
  <c r="O49" i="1"/>
  <c r="O55" i="1"/>
  <c r="O63" i="1"/>
  <c r="I92" i="13"/>
  <c r="O70" i="1"/>
  <c r="I83" i="13"/>
  <c r="L8" i="2"/>
  <c r="M8" i="2"/>
  <c r="L9" i="2"/>
  <c r="L9" i="4"/>
  <c r="L10" i="2"/>
  <c r="L11" i="2"/>
  <c r="M11" i="2"/>
  <c r="L12" i="2"/>
  <c r="M12" i="2" s="1"/>
  <c r="J14" i="13" s="1"/>
  <c r="L13" i="2"/>
  <c r="M13" i="2"/>
  <c r="J15" i="13" s="1"/>
  <c r="O15" i="13" s="1"/>
  <c r="L19" i="2"/>
  <c r="L19" i="4" s="1"/>
  <c r="M19" i="4" s="1"/>
  <c r="L20" i="2"/>
  <c r="M20" i="2"/>
  <c r="J20" i="13" s="1"/>
  <c r="L21" i="2"/>
  <c r="L21" i="4" s="1"/>
  <c r="L22" i="2"/>
  <c r="L22" i="4"/>
  <c r="M22" i="4" s="1"/>
  <c r="K22" i="13" s="1"/>
  <c r="L23" i="2"/>
  <c r="M29" i="2"/>
  <c r="J27" i="13" s="1"/>
  <c r="M30" i="2"/>
  <c r="M31" i="2"/>
  <c r="J29" i="13"/>
  <c r="M32" i="2"/>
  <c r="J30" i="13" s="1"/>
  <c r="O30" i="13" s="1"/>
  <c r="M34" i="2"/>
  <c r="J31" i="13"/>
  <c r="M35" i="2"/>
  <c r="O49" i="2"/>
  <c r="O55" i="2"/>
  <c r="O63" i="2"/>
  <c r="J92" i="13" s="1"/>
  <c r="O70" i="2"/>
  <c r="J83" i="13"/>
  <c r="O79" i="2"/>
  <c r="M29" i="4"/>
  <c r="M30" i="4"/>
  <c r="M31" i="4"/>
  <c r="K29" i="13"/>
  <c r="O29" i="13" s="1"/>
  <c r="M32" i="4"/>
  <c r="K30" i="13" s="1"/>
  <c r="M34" i="4"/>
  <c r="K31" i="13"/>
  <c r="M35" i="4"/>
  <c r="K32" i="13" s="1"/>
  <c r="O49" i="4"/>
  <c r="O55" i="4"/>
  <c r="O63" i="4"/>
  <c r="K92" i="13" s="1"/>
  <c r="O70" i="4"/>
  <c r="M29" i="5"/>
  <c r="L27" i="13" s="1"/>
  <c r="M30" i="5"/>
  <c r="L28" i="13" s="1"/>
  <c r="M31" i="5"/>
  <c r="M32" i="5"/>
  <c r="L30" i="13" s="1"/>
  <c r="M34" i="5"/>
  <c r="L31" i="13"/>
  <c r="M35" i="5"/>
  <c r="L32" i="13" s="1"/>
  <c r="O49" i="5"/>
  <c r="O55" i="5"/>
  <c r="O63" i="5"/>
  <c r="L92" i="13" s="1"/>
  <c r="O70" i="5"/>
  <c r="L83" i="13"/>
  <c r="M29" i="6"/>
  <c r="M30" i="6"/>
  <c r="M28" i="13" s="1"/>
  <c r="M31" i="6"/>
  <c r="M29" i="13"/>
  <c r="M32" i="6"/>
  <c r="M30" i="13" s="1"/>
  <c r="M34" i="6"/>
  <c r="M35" i="6"/>
  <c r="M32" i="13" s="1"/>
  <c r="O49" i="6"/>
  <c r="O55" i="6"/>
  <c r="O63" i="6"/>
  <c r="M92" i="13"/>
  <c r="O70" i="6"/>
  <c r="M29" i="11"/>
  <c r="M30" i="11"/>
  <c r="M31" i="11"/>
  <c r="N29" i="13" s="1"/>
  <c r="M32" i="11"/>
  <c r="N30" i="13"/>
  <c r="M34" i="11"/>
  <c r="N31" i="13" s="1"/>
  <c r="M35" i="11"/>
  <c r="N32" i="13" s="1"/>
  <c r="O49" i="11"/>
  <c r="O55" i="11"/>
  <c r="O63" i="11"/>
  <c r="N92" i="13" s="1"/>
  <c r="O70" i="11"/>
  <c r="N83" i="13"/>
  <c r="O79" i="11"/>
  <c r="B3" i="2"/>
  <c r="E12" i="12"/>
  <c r="X10" i="12"/>
  <c r="X12" i="12" s="1"/>
  <c r="Y10" i="12"/>
  <c r="Y12" i="12" s="1"/>
  <c r="X11" i="12"/>
  <c r="Y11" i="12"/>
  <c r="Z11" i="12"/>
  <c r="AA11" i="12"/>
  <c r="AB11" i="12" s="1"/>
  <c r="T39" i="12"/>
  <c r="T41" i="12"/>
  <c r="T43" i="12"/>
  <c r="T47" i="12"/>
  <c r="T49" i="12"/>
  <c r="O39" i="12"/>
  <c r="O41" i="12"/>
  <c r="O43" i="12"/>
  <c r="O47" i="12"/>
  <c r="O49" i="12"/>
  <c r="J39" i="12"/>
  <c r="J53" i="12" s="1"/>
  <c r="J55" i="12" s="1"/>
  <c r="J57" i="12" s="1"/>
  <c r="J41" i="12"/>
  <c r="J43" i="12"/>
  <c r="J47" i="12"/>
  <c r="J49" i="12"/>
  <c r="E39" i="12"/>
  <c r="E53" i="12" s="1"/>
  <c r="E55" i="12" s="1"/>
  <c r="E57" i="12" s="1"/>
  <c r="E41" i="12"/>
  <c r="E43" i="12"/>
  <c r="E47" i="12"/>
  <c r="E49" i="12"/>
  <c r="T12" i="12"/>
  <c r="T26" i="12" s="1"/>
  <c r="T28" i="12" s="1"/>
  <c r="T30" i="12" s="1"/>
  <c r="T14" i="12"/>
  <c r="T16" i="12"/>
  <c r="T20" i="12"/>
  <c r="T22" i="12"/>
  <c r="O12" i="12"/>
  <c r="O14" i="12"/>
  <c r="O16" i="12"/>
  <c r="O20" i="12"/>
  <c r="O26" i="12" s="1"/>
  <c r="O28" i="12" s="1"/>
  <c r="O30" i="12" s="1"/>
  <c r="O22" i="12"/>
  <c r="J12" i="12"/>
  <c r="J14" i="12"/>
  <c r="J16" i="12"/>
  <c r="J20" i="12"/>
  <c r="J22" i="12"/>
  <c r="E14" i="12"/>
  <c r="E16" i="12"/>
  <c r="E26" i="12"/>
  <c r="E28" i="12"/>
  <c r="E30" i="12" s="1"/>
  <c r="E20" i="12"/>
  <c r="E22" i="12"/>
  <c r="W12" i="12"/>
  <c r="C8" i="2"/>
  <c r="C9" i="2"/>
  <c r="C10" i="2"/>
  <c r="C11" i="2"/>
  <c r="K9" i="1"/>
  <c r="K9" i="2"/>
  <c r="K9" i="4"/>
  <c r="K9" i="5"/>
  <c r="K9" i="6"/>
  <c r="K9" i="11"/>
  <c r="K10" i="1"/>
  <c r="K10" i="2"/>
  <c r="K10" i="4"/>
  <c r="K10" i="5"/>
  <c r="K10" i="6"/>
  <c r="K10" i="11"/>
  <c r="K11" i="1"/>
  <c r="K11" i="2"/>
  <c r="K11" i="4"/>
  <c r="K11" i="5"/>
  <c r="K11" i="6"/>
  <c r="K11" i="11"/>
  <c r="K12" i="1"/>
  <c r="K12" i="2"/>
  <c r="K12" i="4"/>
  <c r="K12" i="5"/>
  <c r="K12" i="6"/>
  <c r="K12" i="11"/>
  <c r="K13" i="1"/>
  <c r="K13" i="2"/>
  <c r="K13" i="4"/>
  <c r="K13" i="5"/>
  <c r="K13" i="6"/>
  <c r="K13" i="11"/>
  <c r="K8" i="1"/>
  <c r="K8" i="2"/>
  <c r="K8" i="4"/>
  <c r="K8" i="5"/>
  <c r="K8" i="6"/>
  <c r="K8" i="11"/>
  <c r="I20" i="1"/>
  <c r="I20" i="2"/>
  <c r="I20" i="4"/>
  <c r="I20" i="5"/>
  <c r="I20" i="6"/>
  <c r="I20" i="11"/>
  <c r="I21" i="1"/>
  <c r="I21" i="2"/>
  <c r="I21" i="4"/>
  <c r="I21" i="5"/>
  <c r="I21" i="6"/>
  <c r="I21" i="11"/>
  <c r="I22" i="1"/>
  <c r="I22" i="2"/>
  <c r="I22" i="4"/>
  <c r="I22" i="5"/>
  <c r="I22" i="6"/>
  <c r="I22" i="11"/>
  <c r="I23" i="1"/>
  <c r="I23" i="2"/>
  <c r="I23" i="4"/>
  <c r="I23" i="5"/>
  <c r="I23" i="6"/>
  <c r="I23" i="11"/>
  <c r="I19" i="1"/>
  <c r="I19" i="2"/>
  <c r="I19" i="4"/>
  <c r="I19" i="5"/>
  <c r="I19" i="6"/>
  <c r="I19" i="11"/>
  <c r="I9" i="1"/>
  <c r="I9" i="2"/>
  <c r="I9" i="4"/>
  <c r="I9" i="5"/>
  <c r="I9" i="6"/>
  <c r="I9" i="11"/>
  <c r="I10" i="1"/>
  <c r="I10" i="2"/>
  <c r="I10" i="4"/>
  <c r="I10" i="5"/>
  <c r="I10" i="6"/>
  <c r="I10" i="11"/>
  <c r="I11" i="1"/>
  <c r="I11" i="2"/>
  <c r="I11" i="4"/>
  <c r="I11" i="5"/>
  <c r="I11" i="6"/>
  <c r="I11" i="11"/>
  <c r="I12" i="1"/>
  <c r="I12" i="2"/>
  <c r="I12" i="4"/>
  <c r="I12" i="5"/>
  <c r="I12" i="6"/>
  <c r="I12" i="11"/>
  <c r="I13" i="1"/>
  <c r="I13" i="2"/>
  <c r="I13" i="4"/>
  <c r="I13" i="5"/>
  <c r="I13" i="6"/>
  <c r="I13" i="11"/>
  <c r="I8" i="1"/>
  <c r="I8" i="2"/>
  <c r="I8" i="4"/>
  <c r="I8" i="5"/>
  <c r="I8" i="6"/>
  <c r="I8" i="11"/>
  <c r="C23" i="11"/>
  <c r="C22" i="11"/>
  <c r="C21" i="11"/>
  <c r="C20" i="11"/>
  <c r="C19" i="11"/>
  <c r="C13" i="11"/>
  <c r="C12" i="11"/>
  <c r="C11" i="11"/>
  <c r="C10" i="11"/>
  <c r="C9" i="11"/>
  <c r="C8" i="11"/>
  <c r="B3" i="11"/>
  <c r="B3" i="6"/>
  <c r="C8" i="6"/>
  <c r="C9" i="6"/>
  <c r="C10" i="6"/>
  <c r="C11" i="6"/>
  <c r="C12" i="6"/>
  <c r="C13" i="6"/>
  <c r="C19" i="6"/>
  <c r="C20" i="6"/>
  <c r="C21" i="6"/>
  <c r="C22" i="6"/>
  <c r="C23" i="6"/>
  <c r="B3" i="5"/>
  <c r="C9" i="5"/>
  <c r="C10" i="5"/>
  <c r="C11" i="5"/>
  <c r="C12" i="5"/>
  <c r="C13" i="5"/>
  <c r="C19" i="5"/>
  <c r="C20" i="5"/>
  <c r="C21" i="5"/>
  <c r="C22" i="5"/>
  <c r="C23" i="5"/>
  <c r="B3" i="4"/>
  <c r="C8" i="4"/>
  <c r="C9" i="4"/>
  <c r="C10" i="4"/>
  <c r="C11" i="4"/>
  <c r="C12" i="4"/>
  <c r="C13" i="4"/>
  <c r="C19" i="4"/>
  <c r="C20" i="4"/>
  <c r="C21" i="4"/>
  <c r="C22" i="4"/>
  <c r="C23" i="4"/>
  <c r="C12" i="2"/>
  <c r="C13" i="2"/>
  <c r="C19" i="2"/>
  <c r="C20" i="2"/>
  <c r="C21" i="2"/>
  <c r="C22" i="2"/>
  <c r="C23" i="2"/>
  <c r="T53" i="12"/>
  <c r="T55" i="12"/>
  <c r="T57" i="12" s="1"/>
  <c r="L8" i="4"/>
  <c r="M8" i="4" s="1"/>
  <c r="M22" i="2"/>
  <c r="J22" i="13"/>
  <c r="M21" i="2"/>
  <c r="J21" i="13" s="1"/>
  <c r="L20" i="4"/>
  <c r="M20" i="4"/>
  <c r="K20" i="13"/>
  <c r="N28" i="13"/>
  <c r="N27" i="13"/>
  <c r="M31" i="13"/>
  <c r="O79" i="5"/>
  <c r="L29" i="13"/>
  <c r="O79" i="4"/>
  <c r="K83" i="13"/>
  <c r="K28" i="13"/>
  <c r="K33" i="13" s="1"/>
  <c r="K27" i="13"/>
  <c r="J28" i="13"/>
  <c r="O79" i="1"/>
  <c r="I30" i="13"/>
  <c r="N32" i="1"/>
  <c r="I60" i="13" s="1"/>
  <c r="I29" i="13"/>
  <c r="N31" i="1"/>
  <c r="I28" i="13"/>
  <c r="O28" i="13" s="1"/>
  <c r="N29" i="1"/>
  <c r="L22" i="5"/>
  <c r="L22" i="6" s="1"/>
  <c r="M22" i="5"/>
  <c r="L22" i="13" s="1"/>
  <c r="N20" i="2"/>
  <c r="J50" i="13" s="1"/>
  <c r="L20" i="5"/>
  <c r="M20" i="5" s="1"/>
  <c r="L20" i="13" s="1"/>
  <c r="L19" i="5"/>
  <c r="M19" i="2"/>
  <c r="I23" i="13"/>
  <c r="N23" i="1"/>
  <c r="I53" i="13" s="1"/>
  <c r="I22" i="13"/>
  <c r="N22" i="1"/>
  <c r="I52" i="13" s="1"/>
  <c r="I20" i="13"/>
  <c r="N20" i="1"/>
  <c r="I50" i="13" s="1"/>
  <c r="I19" i="13"/>
  <c r="N19" i="1"/>
  <c r="I49" i="13" s="1"/>
  <c r="N13" i="2"/>
  <c r="J45" i="13" s="1"/>
  <c r="L13" i="4"/>
  <c r="N12" i="2"/>
  <c r="J44" i="13" s="1"/>
  <c r="L12" i="4"/>
  <c r="L11" i="4"/>
  <c r="M11" i="4" s="1"/>
  <c r="K13" i="13" s="1"/>
  <c r="M9" i="4"/>
  <c r="L9" i="5"/>
  <c r="M9" i="2"/>
  <c r="I15" i="13"/>
  <c r="N13" i="1"/>
  <c r="O13" i="1" s="1"/>
  <c r="N11" i="1"/>
  <c r="I43" i="13" s="1"/>
  <c r="I12" i="13"/>
  <c r="N10" i="1"/>
  <c r="I42" i="13" s="1"/>
  <c r="I11" i="13"/>
  <c r="N9" i="1"/>
  <c r="O9" i="1" s="1"/>
  <c r="Z10" i="12"/>
  <c r="AA10" i="12" s="1"/>
  <c r="AB10" i="12" s="1"/>
  <c r="AB12" i="12" s="1"/>
  <c r="M37" i="1"/>
  <c r="K19" i="13"/>
  <c r="J19" i="13"/>
  <c r="M13" i="4"/>
  <c r="K15" i="13" s="1"/>
  <c r="L13" i="5"/>
  <c r="K11" i="13"/>
  <c r="J11" i="13"/>
  <c r="M13" i="5"/>
  <c r="L13" i="6"/>
  <c r="AA12" i="12"/>
  <c r="L15" i="13"/>
  <c r="M13" i="6"/>
  <c r="M15" i="13" s="1"/>
  <c r="L13" i="11"/>
  <c r="M13" i="11"/>
  <c r="N15" i="13" s="1"/>
  <c r="O11" i="1" l="1"/>
  <c r="O22" i="1"/>
  <c r="N22" i="2"/>
  <c r="O22" i="2" s="1"/>
  <c r="O10" i="1"/>
  <c r="O19" i="1"/>
  <c r="N34" i="2"/>
  <c r="J61" i="13" s="1"/>
  <c r="N35" i="2"/>
  <c r="O32" i="1"/>
  <c r="I41" i="13"/>
  <c r="L22" i="11"/>
  <c r="M22" i="11" s="1"/>
  <c r="N22" i="13" s="1"/>
  <c r="M22" i="6"/>
  <c r="M22" i="13" s="1"/>
  <c r="O22" i="13" s="1"/>
  <c r="O32" i="13"/>
  <c r="K10" i="13"/>
  <c r="M37" i="6"/>
  <c r="L11" i="5"/>
  <c r="M37" i="5"/>
  <c r="I59" i="13"/>
  <c r="O31" i="1"/>
  <c r="M27" i="13"/>
  <c r="M83" i="13"/>
  <c r="O83" i="13" s="1"/>
  <c r="O79" i="6"/>
  <c r="M23" i="2"/>
  <c r="L23" i="4"/>
  <c r="L10" i="4"/>
  <c r="M10" i="2"/>
  <c r="I31" i="13"/>
  <c r="O31" i="13" s="1"/>
  <c r="N34" i="1"/>
  <c r="I61" i="13" s="1"/>
  <c r="O88" i="13"/>
  <c r="J80" i="13"/>
  <c r="M72" i="13"/>
  <c r="O70" i="13"/>
  <c r="O87" i="13"/>
  <c r="O89" i="13" s="1"/>
  <c r="J26" i="12"/>
  <c r="J28" i="12" s="1"/>
  <c r="J30" i="12" s="1"/>
  <c r="L21" i="5"/>
  <c r="M21" i="4"/>
  <c r="K21" i="13" s="1"/>
  <c r="O92" i="13"/>
  <c r="N30" i="1"/>
  <c r="I58" i="13" s="1"/>
  <c r="I10" i="13"/>
  <c r="M15" i="1"/>
  <c r="N8" i="1"/>
  <c r="I40" i="13" s="1"/>
  <c r="M9" i="5"/>
  <c r="L11" i="13" s="1"/>
  <c r="L9" i="6"/>
  <c r="Z12" i="12"/>
  <c r="N21" i="2"/>
  <c r="O53" i="12"/>
  <c r="O55" i="12" s="1"/>
  <c r="O57" i="12" s="1"/>
  <c r="O75" i="13"/>
  <c r="O80" i="13" s="1"/>
  <c r="O79" i="13"/>
  <c r="O96" i="13"/>
  <c r="J33" i="13"/>
  <c r="J10" i="13"/>
  <c r="N8" i="2"/>
  <c r="M15" i="2"/>
  <c r="I21" i="13"/>
  <c r="I24" i="13" s="1"/>
  <c r="N21" i="1"/>
  <c r="O21" i="1" s="1"/>
  <c r="O25" i="1" s="1"/>
  <c r="L12" i="5"/>
  <c r="M12" i="4"/>
  <c r="K14" i="13" s="1"/>
  <c r="L20" i="6"/>
  <c r="N19" i="2"/>
  <c r="J49" i="13" s="1"/>
  <c r="N35" i="1"/>
  <c r="I62" i="13" s="1"/>
  <c r="M25" i="2"/>
  <c r="O20" i="1"/>
  <c r="M37" i="2"/>
  <c r="I14" i="13"/>
  <c r="M19" i="5"/>
  <c r="L19" i="6"/>
  <c r="M25" i="1"/>
  <c r="N33" i="13"/>
  <c r="L8" i="5"/>
  <c r="M37" i="11"/>
  <c r="L33" i="13"/>
  <c r="M37" i="4"/>
  <c r="J32" i="13"/>
  <c r="J13" i="13"/>
  <c r="N11" i="2"/>
  <c r="J43" i="13" s="1"/>
  <c r="D3" i="14"/>
  <c r="N11" i="4" s="1"/>
  <c r="N9" i="2"/>
  <c r="O71" i="13"/>
  <c r="O76" i="13"/>
  <c r="J72" i="13"/>
  <c r="N25" i="1"/>
  <c r="O23" i="1"/>
  <c r="O20" i="2"/>
  <c r="O13" i="2"/>
  <c r="I45" i="13"/>
  <c r="O12" i="1"/>
  <c r="O12" i="2"/>
  <c r="O11" i="2"/>
  <c r="N30" i="2"/>
  <c r="D7" i="14"/>
  <c r="N32" i="2"/>
  <c r="N29" i="2"/>
  <c r="N31" i="2"/>
  <c r="N22" i="4"/>
  <c r="N19" i="4"/>
  <c r="N20" i="4"/>
  <c r="N21" i="4"/>
  <c r="E5" i="14"/>
  <c r="N34" i="4"/>
  <c r="N35" i="4"/>
  <c r="E9" i="14"/>
  <c r="O29" i="1"/>
  <c r="I57" i="13"/>
  <c r="J52" i="13" l="1"/>
  <c r="E3" i="14"/>
  <c r="F3" i="14" s="1"/>
  <c r="G3" i="14" s="1"/>
  <c r="O34" i="2"/>
  <c r="I51" i="13"/>
  <c r="N8" i="4"/>
  <c r="K40" i="13" s="1"/>
  <c r="N37" i="1"/>
  <c r="O8" i="1"/>
  <c r="O15" i="1" s="1"/>
  <c r="N13" i="4"/>
  <c r="K45" i="13" s="1"/>
  <c r="J62" i="13"/>
  <c r="O35" i="2"/>
  <c r="N15" i="1"/>
  <c r="I46" i="13"/>
  <c r="N9" i="4"/>
  <c r="K41" i="13" s="1"/>
  <c r="O34" i="1"/>
  <c r="O30" i="1"/>
  <c r="I16" i="13"/>
  <c r="M40" i="2"/>
  <c r="L21" i="6"/>
  <c r="M21" i="5"/>
  <c r="L21" i="13" s="1"/>
  <c r="O72" i="13"/>
  <c r="M23" i="4"/>
  <c r="M25" i="4" s="1"/>
  <c r="L23" i="5"/>
  <c r="M33" i="13"/>
  <c r="O27" i="13"/>
  <c r="O33" i="13" s="1"/>
  <c r="M10" i="4"/>
  <c r="L10" i="5"/>
  <c r="M11" i="5"/>
  <c r="L13" i="13" s="1"/>
  <c r="L11" i="6"/>
  <c r="O35" i="1"/>
  <c r="M8" i="5"/>
  <c r="L8" i="6"/>
  <c r="M19" i="6"/>
  <c r="L19" i="11"/>
  <c r="M19" i="11" s="1"/>
  <c r="M12" i="5"/>
  <c r="L14" i="13" s="1"/>
  <c r="L12" i="6"/>
  <c r="O8" i="2"/>
  <c r="J40" i="13"/>
  <c r="J51" i="13"/>
  <c r="O21" i="2"/>
  <c r="J23" i="13"/>
  <c r="N23" i="2"/>
  <c r="J53" i="13" s="1"/>
  <c r="J54" i="13" s="1"/>
  <c r="M20" i="6"/>
  <c r="M20" i="13" s="1"/>
  <c r="O20" i="13" s="1"/>
  <c r="L20" i="11"/>
  <c r="M20" i="11" s="1"/>
  <c r="N20" i="13" s="1"/>
  <c r="L9" i="11"/>
  <c r="M9" i="11" s="1"/>
  <c r="N11" i="13" s="1"/>
  <c r="M9" i="6"/>
  <c r="M11" i="13" s="1"/>
  <c r="O11" i="13" s="1"/>
  <c r="O9" i="2"/>
  <c r="J41" i="13"/>
  <c r="N12" i="4"/>
  <c r="O12" i="4" s="1"/>
  <c r="L19" i="13"/>
  <c r="O19" i="2"/>
  <c r="J16" i="13"/>
  <c r="M40" i="1"/>
  <c r="N10" i="2"/>
  <c r="J12" i="13"/>
  <c r="I33" i="13"/>
  <c r="K43" i="13"/>
  <c r="O11" i="4"/>
  <c r="N12" i="5"/>
  <c r="O12" i="5" s="1"/>
  <c r="N8" i="5"/>
  <c r="L40" i="13" s="1"/>
  <c r="K44" i="13"/>
  <c r="N35" i="5"/>
  <c r="N34" i="5"/>
  <c r="F9" i="14"/>
  <c r="O20" i="4"/>
  <c r="K50" i="13"/>
  <c r="N9" i="6"/>
  <c r="N13" i="6"/>
  <c r="N30" i="4"/>
  <c r="E7" i="14"/>
  <c r="N32" i="4"/>
  <c r="N29" i="4"/>
  <c r="N31" i="4"/>
  <c r="K62" i="13"/>
  <c r="O35" i="4"/>
  <c r="J58" i="13"/>
  <c r="O30" i="2"/>
  <c r="O34" i="4"/>
  <c r="K61" i="13"/>
  <c r="K52" i="13"/>
  <c r="O22" i="4"/>
  <c r="L44" i="13"/>
  <c r="I54" i="13"/>
  <c r="K49" i="13"/>
  <c r="O19" i="4"/>
  <c r="I63" i="13"/>
  <c r="J59" i="13"/>
  <c r="O31" i="2"/>
  <c r="F5" i="14"/>
  <c r="N20" i="5"/>
  <c r="N19" i="5"/>
  <c r="N22" i="5"/>
  <c r="N21" i="5"/>
  <c r="N37" i="2"/>
  <c r="J57" i="13"/>
  <c r="O29" i="2"/>
  <c r="O21" i="4"/>
  <c r="K51" i="13"/>
  <c r="J60" i="13"/>
  <c r="O32" i="2"/>
  <c r="N11" i="5" l="1"/>
  <c r="L43" i="13" s="1"/>
  <c r="N13" i="5"/>
  <c r="O13" i="5" s="1"/>
  <c r="N9" i="5"/>
  <c r="L41" i="13" s="1"/>
  <c r="O13" i="4"/>
  <c r="O37" i="1"/>
  <c r="O40" i="1" s="1"/>
  <c r="O81" i="1" s="1"/>
  <c r="M83" i="1" s="1"/>
  <c r="N40" i="1"/>
  <c r="O9" i="4"/>
  <c r="O8" i="4"/>
  <c r="O9" i="5"/>
  <c r="O23" i="2"/>
  <c r="O25" i="2" s="1"/>
  <c r="L12" i="11"/>
  <c r="M12" i="11" s="1"/>
  <c r="N14" i="13" s="1"/>
  <c r="M12" i="6"/>
  <c r="M19" i="13"/>
  <c r="K12" i="13"/>
  <c r="K16" i="13" s="1"/>
  <c r="M15" i="4"/>
  <c r="M40" i="4" s="1"/>
  <c r="N10" i="4"/>
  <c r="I35" i="13"/>
  <c r="N19" i="13"/>
  <c r="M10" i="5"/>
  <c r="L10" i="6"/>
  <c r="K23" i="13"/>
  <c r="K24" i="13" s="1"/>
  <c r="N23" i="4"/>
  <c r="J35" i="13"/>
  <c r="O37" i="2"/>
  <c r="L8" i="11"/>
  <c r="M8" i="11" s="1"/>
  <c r="M8" i="6"/>
  <c r="M11" i="6"/>
  <c r="L11" i="11"/>
  <c r="M11" i="11" s="1"/>
  <c r="N13" i="13" s="1"/>
  <c r="J24" i="13"/>
  <c r="O8" i="5"/>
  <c r="N15" i="2"/>
  <c r="O10" i="2"/>
  <c r="O15" i="2" s="1"/>
  <c r="J42" i="13"/>
  <c r="J46" i="13" s="1"/>
  <c r="O19" i="13"/>
  <c r="N25" i="2"/>
  <c r="L10" i="13"/>
  <c r="M15" i="5"/>
  <c r="L23" i="6"/>
  <c r="M23" i="5"/>
  <c r="M21" i="6"/>
  <c r="M21" i="13" s="1"/>
  <c r="L21" i="11"/>
  <c r="M21" i="11" s="1"/>
  <c r="N21" i="13" s="1"/>
  <c r="I65" i="13"/>
  <c r="L45" i="13"/>
  <c r="K58" i="13"/>
  <c r="O30" i="4"/>
  <c r="O22" i="5"/>
  <c r="L52" i="13"/>
  <c r="N12" i="11"/>
  <c r="N9" i="11"/>
  <c r="N13" i="11"/>
  <c r="N11" i="11"/>
  <c r="N35" i="6"/>
  <c r="G9" i="14"/>
  <c r="N34" i="6"/>
  <c r="O20" i="5"/>
  <c r="L50" i="13"/>
  <c r="O34" i="5"/>
  <c r="L61" i="13"/>
  <c r="K59" i="13"/>
  <c r="O31" i="4"/>
  <c r="M45" i="13"/>
  <c r="O13" i="6"/>
  <c r="L62" i="13"/>
  <c r="O35" i="5"/>
  <c r="L49" i="13"/>
  <c r="O19" i="5"/>
  <c r="N21" i="6"/>
  <c r="G5" i="14"/>
  <c r="N22" i="6"/>
  <c r="N20" i="6"/>
  <c r="N19" i="6"/>
  <c r="J63" i="13"/>
  <c r="J65" i="13" s="1"/>
  <c r="N37" i="4"/>
  <c r="O29" i="4"/>
  <c r="K57" i="13"/>
  <c r="O21" i="5"/>
  <c r="L51" i="13"/>
  <c r="O32" i="4"/>
  <c r="K60" i="13"/>
  <c r="N31" i="5"/>
  <c r="N29" i="5"/>
  <c r="F7" i="14"/>
  <c r="N32" i="5"/>
  <c r="N30" i="5"/>
  <c r="M41" i="13"/>
  <c r="O9" i="6"/>
  <c r="O11" i="5" l="1"/>
  <c r="N40" i="2"/>
  <c r="O40" i="2"/>
  <c r="O81" i="2" s="1"/>
  <c r="L83" i="2" s="1"/>
  <c r="O83" i="2" s="1"/>
  <c r="J100" i="13" s="1"/>
  <c r="O21" i="13"/>
  <c r="N10" i="13"/>
  <c r="L12" i="13"/>
  <c r="N10" i="5"/>
  <c r="N15" i="4"/>
  <c r="O10" i="4"/>
  <c r="O15" i="4" s="1"/>
  <c r="K42" i="13"/>
  <c r="K46" i="13" s="1"/>
  <c r="N8" i="11"/>
  <c r="N40" i="13" s="1"/>
  <c r="I67" i="13"/>
  <c r="L23" i="13"/>
  <c r="M25" i="5"/>
  <c r="M40" i="5" s="1"/>
  <c r="N23" i="5"/>
  <c r="O23" i="4"/>
  <c r="O25" i="4" s="1"/>
  <c r="N25" i="4"/>
  <c r="N40" i="4" s="1"/>
  <c r="K53" i="13"/>
  <c r="K54" i="13" s="1"/>
  <c r="M25" i="11"/>
  <c r="M14" i="13"/>
  <c r="O14" i="13" s="1"/>
  <c r="N12" i="6"/>
  <c r="M15" i="6"/>
  <c r="M10" i="13"/>
  <c r="N8" i="6"/>
  <c r="M10" i="6"/>
  <c r="L10" i="11"/>
  <c r="M10" i="11" s="1"/>
  <c r="M23" i="6"/>
  <c r="L23" i="11"/>
  <c r="M23" i="11" s="1"/>
  <c r="N23" i="13" s="1"/>
  <c r="M13" i="13"/>
  <c r="O13" i="13" s="1"/>
  <c r="N11" i="6"/>
  <c r="N24" i="13"/>
  <c r="K35" i="13"/>
  <c r="I99" i="13"/>
  <c r="L57" i="13"/>
  <c r="N37" i="5"/>
  <c r="O29" i="5"/>
  <c r="M62" i="13"/>
  <c r="O35" i="6"/>
  <c r="L59" i="13"/>
  <c r="O31" i="5"/>
  <c r="O19" i="6"/>
  <c r="M49" i="13"/>
  <c r="O11" i="11"/>
  <c r="N43" i="13"/>
  <c r="O83" i="1"/>
  <c r="M52" i="13"/>
  <c r="O22" i="6"/>
  <c r="L60" i="13"/>
  <c r="O32" i="5"/>
  <c r="M50" i="13"/>
  <c r="O20" i="6"/>
  <c r="O13" i="11"/>
  <c r="N45" i="13"/>
  <c r="O45" i="13" s="1"/>
  <c r="K63" i="13"/>
  <c r="K65" i="13" s="1"/>
  <c r="N23" i="11"/>
  <c r="N20" i="11"/>
  <c r="N19" i="11"/>
  <c r="N21" i="11"/>
  <c r="N22" i="11"/>
  <c r="O9" i="11"/>
  <c r="N41" i="13"/>
  <c r="O41" i="13" s="1"/>
  <c r="L58" i="13"/>
  <c r="O30" i="5"/>
  <c r="O37" i="4"/>
  <c r="M51" i="13"/>
  <c r="O21" i="6"/>
  <c r="O34" i="6"/>
  <c r="M61" i="13"/>
  <c r="N44" i="13"/>
  <c r="O12" i="11"/>
  <c r="N30" i="6"/>
  <c r="N31" i="6"/>
  <c r="G7" i="14"/>
  <c r="N29" i="6"/>
  <c r="N32" i="6"/>
  <c r="J99" i="13"/>
  <c r="J67" i="13"/>
  <c r="N35" i="11"/>
  <c r="N34" i="11"/>
  <c r="J101" i="13" l="1"/>
  <c r="O85" i="2"/>
  <c r="O40" i="4"/>
  <c r="O81" i="4" s="1"/>
  <c r="M83" i="4" s="1"/>
  <c r="O8" i="11"/>
  <c r="L42" i="13"/>
  <c r="L46" i="13" s="1"/>
  <c r="O10" i="5"/>
  <c r="O15" i="5" s="1"/>
  <c r="N15" i="5"/>
  <c r="L16" i="13"/>
  <c r="L35" i="13" s="1"/>
  <c r="M43" i="13"/>
  <c r="O43" i="13" s="1"/>
  <c r="O11" i="6"/>
  <c r="O23" i="5"/>
  <c r="O25" i="5" s="1"/>
  <c r="L53" i="13"/>
  <c r="L54" i="13" s="1"/>
  <c r="N25" i="5"/>
  <c r="M12" i="13"/>
  <c r="M16" i="13" s="1"/>
  <c r="M35" i="13" s="1"/>
  <c r="N10" i="6"/>
  <c r="M23" i="13"/>
  <c r="M24" i="13" s="1"/>
  <c r="N23" i="6"/>
  <c r="M25" i="6"/>
  <c r="M40" i="6" s="1"/>
  <c r="O10" i="13"/>
  <c r="N12" i="13"/>
  <c r="N16" i="13" s="1"/>
  <c r="N35" i="13" s="1"/>
  <c r="N10" i="11"/>
  <c r="M40" i="13"/>
  <c r="O8" i="6"/>
  <c r="M44" i="13"/>
  <c r="O44" i="13" s="1"/>
  <c r="O12" i="6"/>
  <c r="L24" i="13"/>
  <c r="O23" i="13"/>
  <c r="O24" i="13" s="1"/>
  <c r="M15" i="11"/>
  <c r="M40" i="11" s="1"/>
  <c r="K99" i="13"/>
  <c r="K67" i="13"/>
  <c r="O22" i="11"/>
  <c r="N52" i="13"/>
  <c r="O52" i="13" s="1"/>
  <c r="N37" i="6"/>
  <c r="O29" i="6"/>
  <c r="M57" i="13"/>
  <c r="N25" i="11"/>
  <c r="N49" i="13"/>
  <c r="O49" i="13" s="1"/>
  <c r="O19" i="11"/>
  <c r="N51" i="13"/>
  <c r="O51" i="13" s="1"/>
  <c r="O21" i="11"/>
  <c r="N31" i="11"/>
  <c r="N32" i="11"/>
  <c r="N30" i="11"/>
  <c r="N29" i="11"/>
  <c r="N50" i="13"/>
  <c r="O50" i="13" s="1"/>
  <c r="O20" i="11"/>
  <c r="I100" i="13"/>
  <c r="I101" i="13" s="1"/>
  <c r="O85" i="1"/>
  <c r="O37" i="5"/>
  <c r="O32" i="6"/>
  <c r="M60" i="13"/>
  <c r="N61" i="13"/>
  <c r="O61" i="13" s="1"/>
  <c r="O34" i="11"/>
  <c r="M59" i="13"/>
  <c r="O31" i="6"/>
  <c r="N53" i="13"/>
  <c r="O23" i="11"/>
  <c r="O35" i="11"/>
  <c r="N62" i="13"/>
  <c r="O62" i="13" s="1"/>
  <c r="O30" i="6"/>
  <c r="M58" i="13"/>
  <c r="L63" i="13"/>
  <c r="L65" i="13" s="1"/>
  <c r="N40" i="5" l="1"/>
  <c r="O40" i="5"/>
  <c r="O81" i="5" s="1"/>
  <c r="M83" i="5" s="1"/>
  <c r="O83" i="5" s="1"/>
  <c r="L100" i="13" s="1"/>
  <c r="O10" i="11"/>
  <c r="O15" i="11" s="1"/>
  <c r="N15" i="11"/>
  <c r="N42" i="13"/>
  <c r="O12" i="13"/>
  <c r="M42" i="13"/>
  <c r="M46" i="13" s="1"/>
  <c r="O10" i="6"/>
  <c r="O15" i="6" s="1"/>
  <c r="N15" i="6"/>
  <c r="M53" i="13"/>
  <c r="N25" i="6"/>
  <c r="O23" i="6"/>
  <c r="O25" i="6" s="1"/>
  <c r="O40" i="13"/>
  <c r="O16" i="13"/>
  <c r="O35" i="13" s="1"/>
  <c r="N54" i="13"/>
  <c r="L67" i="13"/>
  <c r="L99" i="13"/>
  <c r="O25" i="11"/>
  <c r="O29" i="11"/>
  <c r="N57" i="13"/>
  <c r="N37" i="11"/>
  <c r="N40" i="11" s="1"/>
  <c r="N58" i="13"/>
  <c r="O58" i="13" s="1"/>
  <c r="O30" i="11"/>
  <c r="O32" i="11"/>
  <c r="N60" i="13"/>
  <c r="O60" i="13" s="1"/>
  <c r="N59" i="13"/>
  <c r="O59" i="13" s="1"/>
  <c r="O31" i="11"/>
  <c r="M63" i="13"/>
  <c r="O37" i="6"/>
  <c r="O83" i="4"/>
  <c r="N63" i="13" l="1"/>
  <c r="N40" i="6"/>
  <c r="O42" i="13"/>
  <c r="O46" i="13" s="1"/>
  <c r="N46" i="13"/>
  <c r="N65" i="13" s="1"/>
  <c r="M54" i="13"/>
  <c r="M65" i="13" s="1"/>
  <c r="O53" i="13"/>
  <c r="O54" i="13" s="1"/>
  <c r="O40" i="6"/>
  <c r="O81" i="6" s="1"/>
  <c r="M83" i="6" s="1"/>
  <c r="O85" i="5"/>
  <c r="O37" i="11"/>
  <c r="O40" i="11" s="1"/>
  <c r="O81" i="11" s="1"/>
  <c r="L101" i="13"/>
  <c r="K100" i="13"/>
  <c r="K101" i="13" s="1"/>
  <c r="O85" i="4"/>
  <c r="O57" i="13"/>
  <c r="O63" i="13" s="1"/>
  <c r="M99" i="13" l="1"/>
  <c r="M67" i="13"/>
  <c r="N99" i="13"/>
  <c r="N67" i="13"/>
  <c r="O65" i="13"/>
  <c r="O99" i="13" s="1"/>
  <c r="M83" i="11"/>
  <c r="O83" i="11" s="1"/>
  <c r="N100" i="13" s="1"/>
  <c r="N101" i="13" s="1"/>
  <c r="O83" i="6"/>
  <c r="O67" i="13"/>
  <c r="B105" i="13" l="1"/>
  <c r="M100" i="13"/>
  <c r="M101" i="13" s="1"/>
  <c r="O85" i="6"/>
  <c r="O100" i="13"/>
  <c r="O101" i="13" s="1"/>
  <c r="O8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100-000001000000}">
      <text>
        <r>
          <rPr>
            <b/>
            <sz val="12"/>
            <color indexed="81"/>
            <rFont val="Tahoma"/>
            <family val="2"/>
          </rPr>
          <t>McCaffrey, Kerri:</t>
        </r>
        <r>
          <rPr>
            <sz val="12"/>
            <color indexed="81"/>
            <rFont val="Tahoma"/>
            <family val="2"/>
          </rPr>
          <t xml:space="preserve">
Enter Full 12-months if for full-year project</t>
        </r>
      </text>
    </comment>
    <comment ref="H5" authorId="1" shapeId="0" xr:uid="{00000000-0006-0000-01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1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1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1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1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1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1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100-000009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17" authorId="1" shapeId="0" xr:uid="{00000000-0006-0000-01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1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1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1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1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1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1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1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5CC6953E-CEEC-4DDB-BF40-AE8F275C951E}">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1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2" shapeId="0" xr:uid="{00000000-0006-0000-01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1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1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1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1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1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1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1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E2BD267E-4542-400F-82C9-5C2E86A58895}">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1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1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O1" authorId="0" shapeId="0" xr:uid="{00000000-0006-0000-02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2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2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2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2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2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2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2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200-000009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17" authorId="1" shapeId="0" xr:uid="{00000000-0006-0000-0200-00000A000000}">
      <text>
        <r>
          <rPr>
            <b/>
            <sz val="12"/>
            <color indexed="81"/>
            <rFont val="Tahoma"/>
            <family val="2"/>
          </rPr>
          <t xml:space="preserve">Information:
</t>
        </r>
        <r>
          <rPr>
            <sz val="12"/>
            <color indexed="81"/>
            <rFont val="Tahoma"/>
            <family val="2"/>
          </rPr>
          <t>Fringe benefits are allowable as a direct cost (if not included as an indirect cost) in proportion to the salary charged to the grant</t>
        </r>
        <r>
          <rPr>
            <sz val="8"/>
            <color indexed="81"/>
            <rFont val="Tahoma"/>
            <family val="2"/>
          </rPr>
          <t xml:space="preserve">. 
</t>
        </r>
      </text>
    </comment>
    <comment ref="B18" authorId="1" shapeId="0" xr:uid="{00000000-0006-0000-02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2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200-00000D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26" authorId="1" shapeId="0" xr:uid="{00000000-0006-0000-02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2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2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2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F5874815-1D64-49DE-A1FF-33DC3FE91A81}">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2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2" shapeId="0" xr:uid="{00000000-0006-0000-02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2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2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2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2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2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2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 xml:space="preserve">
</t>
        </r>
      </text>
    </comment>
    <comment ref="C74" authorId="2" shapeId="0" xr:uid="{00000000-0006-0000-02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AD816433-B2F6-41DE-9898-6CBFC2B357CC}">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2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2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Cornette, Patricia</author>
    <author>techsupport</author>
  </authors>
  <commentList>
    <comment ref="O1" authorId="0" shapeId="0" xr:uid="{00000000-0006-0000-03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3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3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3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3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3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7" authorId="1" shapeId="0" xr:uid="{00000000-0006-0000-03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3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300-000009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17" authorId="1" shapeId="0" xr:uid="{00000000-0006-0000-03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8" authorId="1" shapeId="0" xr:uid="{00000000-0006-0000-03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3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300-00000D000000}">
      <text>
        <r>
          <rPr>
            <b/>
            <sz val="12"/>
            <color indexed="81"/>
            <rFont val="Tahoma"/>
            <family val="2"/>
          </rPr>
          <t xml:space="preserve">Information:
</t>
        </r>
        <r>
          <rPr>
            <sz val="12"/>
            <color indexed="81"/>
            <rFont val="Tahoma"/>
            <family val="2"/>
          </rPr>
          <t>In this column you should have the total of your salary based on your effort on this project</t>
        </r>
        <r>
          <rPr>
            <sz val="8"/>
            <color indexed="81"/>
            <rFont val="Tahoma"/>
            <family val="2"/>
          </rPr>
          <t>.</t>
        </r>
      </text>
    </comment>
    <comment ref="N26" authorId="1" shapeId="0" xr:uid="{00000000-0006-0000-03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3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3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3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A0B7B682-5DCA-4BDB-909E-225FA453C318}">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300-000013000000}">
      <text>
        <r>
          <rPr>
            <b/>
            <sz val="8"/>
            <color indexed="81"/>
            <rFont val="Tahoma"/>
            <family val="2"/>
          </rPr>
          <t>Information:</t>
        </r>
        <r>
          <rPr>
            <sz val="8"/>
            <color indexed="81"/>
            <rFont val="Tahoma"/>
            <family val="2"/>
          </rPr>
          <t xml:space="preserve">
</t>
        </r>
        <r>
          <rPr>
            <sz val="12"/>
            <color indexed="81"/>
            <rFont val="Tahoma"/>
            <family val="2"/>
          </rPr>
          <t>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300-000014000000}">
      <text>
        <r>
          <rPr>
            <b/>
            <sz val="12"/>
            <color indexed="81"/>
            <rFont val="Tahoma"/>
            <family val="2"/>
          </rPr>
          <t xml:space="preserve">Information:
</t>
        </r>
        <r>
          <rPr>
            <sz val="12"/>
            <color indexed="81"/>
            <rFont val="Tahoma"/>
            <family val="2"/>
          </rPr>
          <t xml:space="preserve">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3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3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3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3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68" authorId="3" shapeId="0" xr:uid="{00000000-0006-0000-0300-000019000000}">
      <text>
        <r>
          <rPr>
            <b/>
            <sz val="12"/>
            <color indexed="81"/>
            <rFont val="Tahoma"/>
            <family val="2"/>
          </rPr>
          <t xml:space="preserve">Information:
</t>
        </r>
        <r>
          <rPr>
            <sz val="12"/>
            <color indexed="81"/>
            <rFont val="Tahoma"/>
            <family val="2"/>
          </rPr>
          <t xml:space="preserve">Please list any tangible nonexpendable personal property including exempt property charged directly to the grant with an acquisition cost of $1,500 or less per unit. </t>
        </r>
        <r>
          <rPr>
            <sz val="8"/>
            <color indexed="81"/>
            <rFont val="Tahoma"/>
            <family val="2"/>
          </rPr>
          <t xml:space="preserve">
</t>
        </r>
      </text>
    </comment>
    <comment ref="C71" authorId="1" shapeId="0" xr:uid="{00000000-0006-0000-0300-00001A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300-00001B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 xml:space="preserve">
</t>
        </r>
      </text>
    </comment>
    <comment ref="C74" authorId="2" shapeId="0" xr:uid="{00000000-0006-0000-0300-00001C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1F10DD39-86DB-43C3-9C04-CA3DFEAB3955}">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4" shapeId="0" xr:uid="{00000000-0006-0000-0300-00001D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300-00001E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Cornette, Patricia</author>
    <author>techsupport</author>
  </authors>
  <commentList>
    <comment ref="O1" authorId="0" shapeId="0" xr:uid="{00000000-0006-0000-04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4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4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4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4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4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4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4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400-000009000000}">
      <text>
        <r>
          <rPr>
            <b/>
            <sz val="12"/>
            <color indexed="81"/>
            <rFont val="Tahoma"/>
            <family val="2"/>
          </rPr>
          <t xml:space="preserve">Information:
</t>
        </r>
        <r>
          <rPr>
            <sz val="12"/>
            <color indexed="81"/>
            <rFont val="Tahoma"/>
            <family val="2"/>
          </rPr>
          <t>In this column you should have the total of your salary based on your effort on this project</t>
        </r>
        <r>
          <rPr>
            <sz val="8"/>
            <color indexed="81"/>
            <rFont val="Tahoma"/>
            <family val="2"/>
          </rPr>
          <t>.</t>
        </r>
      </text>
    </comment>
    <comment ref="N17" authorId="1" shapeId="0" xr:uid="{00000000-0006-0000-04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4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4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400-00000D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26" authorId="1" shapeId="0" xr:uid="{00000000-0006-0000-04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4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4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4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FE05FA56-2CF9-44BD-AF49-2A30A6F659EA}">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4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2" shapeId="0" xr:uid="{00000000-0006-0000-04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4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4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4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4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68" authorId="3" shapeId="0" xr:uid="{00000000-0006-0000-0400-000019000000}">
      <text>
        <r>
          <rPr>
            <b/>
            <sz val="12"/>
            <color indexed="81"/>
            <rFont val="Tahoma"/>
            <family val="2"/>
          </rPr>
          <t xml:space="preserve">Information:
</t>
        </r>
        <r>
          <rPr>
            <sz val="12"/>
            <color indexed="81"/>
            <rFont val="Tahoma"/>
            <family val="2"/>
          </rPr>
          <t xml:space="preserve">Please list any tangible nonexpendable personal property including exempt property charged directly to the grant with an acquisition cost of $1,500 or less per unit. </t>
        </r>
        <r>
          <rPr>
            <sz val="8"/>
            <color indexed="81"/>
            <rFont val="Tahoma"/>
            <family val="2"/>
          </rPr>
          <t xml:space="preserve">
</t>
        </r>
      </text>
    </comment>
    <comment ref="C71" authorId="1" shapeId="0" xr:uid="{00000000-0006-0000-0400-00001A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400-00001B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 xml:space="preserve">
</t>
        </r>
      </text>
    </comment>
    <comment ref="C74" authorId="2" shapeId="0" xr:uid="{00000000-0006-0000-0400-00001C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C77" authorId="4" shapeId="0" xr:uid="{00000000-0006-0000-0400-00001D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400-00001E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Cornette, Patricia</author>
    <author>techsupport</author>
  </authors>
  <commentList>
    <comment ref="O1" authorId="0" shapeId="0" xr:uid="{00000000-0006-0000-05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5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5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5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5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5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5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5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500-000009000000}">
      <text>
        <r>
          <rPr>
            <b/>
            <sz val="12"/>
            <color indexed="81"/>
            <rFont val="Tahoma"/>
            <family val="2"/>
          </rPr>
          <t xml:space="preserve">Information:
</t>
        </r>
        <r>
          <rPr>
            <sz val="12"/>
            <color indexed="81"/>
            <rFont val="Tahoma"/>
            <family val="2"/>
          </rPr>
          <t>In this column you should have the total of your salary based on your effort on this project</t>
        </r>
        <r>
          <rPr>
            <sz val="8"/>
            <color indexed="81"/>
            <rFont val="Tahoma"/>
            <family val="2"/>
          </rPr>
          <t>.</t>
        </r>
      </text>
    </comment>
    <comment ref="N17" authorId="1" shapeId="0" xr:uid="{00000000-0006-0000-05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8" authorId="1" shapeId="0" xr:uid="{00000000-0006-0000-05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5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500-00000D000000}">
      <text>
        <r>
          <rPr>
            <b/>
            <sz val="12"/>
            <color indexed="81"/>
            <rFont val="Tahoma"/>
            <family val="2"/>
          </rPr>
          <t xml:space="preserve">Information:
</t>
        </r>
        <r>
          <rPr>
            <sz val="12"/>
            <color indexed="81"/>
            <rFont val="Tahoma"/>
            <family val="2"/>
          </rPr>
          <t>In this column you should have the total of your salary based on your effort on this project</t>
        </r>
        <r>
          <rPr>
            <sz val="8"/>
            <color indexed="81"/>
            <rFont val="Tahoma"/>
            <family val="2"/>
          </rPr>
          <t>.</t>
        </r>
      </text>
    </comment>
    <comment ref="N26" authorId="1" shapeId="0" xr:uid="{00000000-0006-0000-05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500-00000F000000}">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J27" authorId="1" shapeId="0" xr:uid="{00000000-0006-0000-05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5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DFC655A4-D8FC-45C2-869C-20FE93EAD982}">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5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5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5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5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5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5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68" authorId="3" shapeId="0" xr:uid="{00000000-0006-0000-0500-000019000000}">
      <text>
        <r>
          <rPr>
            <b/>
            <sz val="12"/>
            <color indexed="81"/>
            <rFont val="Tahoma"/>
            <family val="2"/>
          </rPr>
          <t xml:space="preserve">Information:
</t>
        </r>
        <r>
          <rPr>
            <sz val="12"/>
            <color indexed="81"/>
            <rFont val="Tahoma"/>
            <family val="2"/>
          </rPr>
          <t xml:space="preserve">Please list any tangible nonexpendable personal property including exempt property charged directly to the grant with an acquisition cost of $1,500 or less per unit. </t>
        </r>
        <r>
          <rPr>
            <sz val="8"/>
            <color indexed="81"/>
            <rFont val="Tahoma"/>
            <family val="2"/>
          </rPr>
          <t xml:space="preserve">
</t>
        </r>
      </text>
    </comment>
    <comment ref="C71" authorId="1" shapeId="0" xr:uid="{00000000-0006-0000-0500-00001A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500-00001B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 xml:space="preserve">
</t>
        </r>
      </text>
    </comment>
    <comment ref="C74" authorId="2" shapeId="0" xr:uid="{00000000-0006-0000-0500-00001C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C77" authorId="4" shapeId="0" xr:uid="{00000000-0006-0000-0500-00001D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500-00001E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Cornette, Patricia</author>
    <author>techsupport</author>
  </authors>
  <commentList>
    <comment ref="O1" authorId="0" shapeId="0" xr:uid="{00000000-0006-0000-0600-000001000000}">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6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6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6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6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6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7" authorId="1" shapeId="0" xr:uid="{00000000-0006-0000-0600-000007000000}">
      <text>
        <r>
          <rPr>
            <b/>
            <sz val="12"/>
            <color indexed="81"/>
            <rFont val="Tahoma"/>
            <family val="2"/>
          </rPr>
          <t>Information:</t>
        </r>
        <r>
          <rPr>
            <sz val="12"/>
            <color indexed="81"/>
            <rFont val="Tahoma"/>
            <family val="2"/>
          </rPr>
          <t xml:space="preserve">
Please list all ASU investigators participating in this project.</t>
        </r>
      </text>
    </comment>
    <comment ref="L17" authorId="1" shapeId="0" xr:uid="{00000000-0006-0000-0600-000008000000}">
      <text>
        <r>
          <rPr>
            <b/>
            <sz val="12"/>
            <color indexed="81"/>
            <rFont val="Tahoma"/>
            <family val="2"/>
          </rPr>
          <t>Information:</t>
        </r>
        <r>
          <rPr>
            <sz val="12"/>
            <color indexed="81"/>
            <rFont val="Tahoma"/>
            <family val="2"/>
          </rPr>
          <t xml:space="preserve">
Please insert Base Salary in accordance with ASU guidelines.</t>
        </r>
      </text>
    </comment>
    <comment ref="M17" authorId="1" shapeId="0" xr:uid="{00000000-0006-0000-0600-000009000000}">
      <text>
        <r>
          <rPr>
            <b/>
            <sz val="12"/>
            <color indexed="81"/>
            <rFont val="Tahoma"/>
            <family val="2"/>
          </rPr>
          <t xml:space="preserve">Information:
</t>
        </r>
        <r>
          <rPr>
            <sz val="12"/>
            <color indexed="81"/>
            <rFont val="Tahoma"/>
            <family val="2"/>
          </rPr>
          <t>In this column you should have the total of your salary based on your effort on this project.</t>
        </r>
      </text>
    </comment>
    <comment ref="N17" authorId="1" shapeId="0" xr:uid="{00000000-0006-0000-06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8" authorId="1" shapeId="0" xr:uid="{00000000-0006-0000-06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6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6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6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6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600-000010000000}">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6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55624EB7-7D13-4D49-B14A-7ACDADAEB24E}">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6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600-000014000000}">
      <text>
        <r>
          <rPr>
            <b/>
            <sz val="12"/>
            <color indexed="81"/>
            <rFont val="Tahoma"/>
            <family val="2"/>
          </rPr>
          <t xml:space="preserve">Information:
</t>
        </r>
        <r>
          <rPr>
            <sz val="12"/>
            <color indexed="81"/>
            <rFont val="Tahoma"/>
            <family val="2"/>
          </rPr>
          <t xml:space="preserve">For latest information on travel costs, including: mileage, lodging, per diem, etc. please go to: 
</t>
        </r>
        <r>
          <rPr>
            <b/>
            <sz val="12"/>
            <color indexed="39"/>
            <rFont val="Tahoma"/>
            <family val="2"/>
          </rPr>
          <t>http://orsp.appstate.edu/prepare-budget/non-personnel-direct-costs/travel</t>
        </r>
      </text>
    </comment>
    <comment ref="C53" authorId="1" shapeId="0" xr:uid="{00000000-0006-0000-06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6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6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6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68" authorId="3" shapeId="0" xr:uid="{00000000-0006-0000-0600-000019000000}">
      <text>
        <r>
          <rPr>
            <b/>
            <sz val="12"/>
            <color indexed="81"/>
            <rFont val="Tahoma"/>
            <family val="2"/>
          </rPr>
          <t xml:space="preserve">Information:
</t>
        </r>
        <r>
          <rPr>
            <sz val="12"/>
            <color indexed="81"/>
            <rFont val="Tahoma"/>
            <family val="2"/>
          </rPr>
          <t xml:space="preserve">Please list any tangible nonexpendable personal property including exempt property charged directly to the grant with an acquisition cost of $1,500 or less per unit. </t>
        </r>
        <r>
          <rPr>
            <sz val="8"/>
            <color indexed="81"/>
            <rFont val="Tahoma"/>
            <family val="2"/>
          </rPr>
          <t xml:space="preserve">
</t>
        </r>
      </text>
    </comment>
    <comment ref="C71" authorId="1" shapeId="0" xr:uid="{00000000-0006-0000-0600-00001A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600-00001B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 xml:space="preserve">
</t>
        </r>
      </text>
    </comment>
    <comment ref="C74" authorId="2" shapeId="0" xr:uid="{00000000-0006-0000-0600-00001C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C77" authorId="4" shapeId="0" xr:uid="{00000000-0006-0000-0600-00001D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600-00001E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sharedStrings.xml><?xml version="1.0" encoding="utf-8"?>
<sst xmlns="http://schemas.openxmlformats.org/spreadsheetml/2006/main" count="937" uniqueCount="231">
  <si>
    <t>A student who is enrolled in a degree program (part-time or full-time) leading to a bachelor’s degree.</t>
  </si>
  <si>
    <t>TOTAL PERSONNEL  NSF</t>
  </si>
  <si>
    <t>TOTAL EQUIPMENT  NSF</t>
  </si>
  <si>
    <t>TOTAL TRAVEL  NSF</t>
  </si>
  <si>
    <t>*Notes:</t>
    <phoneticPr fontId="2" type="noConversion"/>
  </si>
  <si>
    <r>
      <t>*Notes</t>
    </r>
    <r>
      <rPr>
        <sz val="12"/>
        <rFont val="Tahoma"/>
        <family val="2"/>
      </rPr>
      <t>:</t>
    </r>
    <phoneticPr fontId="2" type="noConversion"/>
  </si>
  <si>
    <t>Hourly rate</t>
  </si>
  <si>
    <t>Graduate Assistant</t>
  </si>
  <si>
    <t>NSF BUDGET CALCULATION SHEET</t>
  </si>
  <si>
    <t>NSF Budget Template - Information</t>
  </si>
  <si>
    <t>Types of budget templates</t>
  </si>
  <si>
    <t>TOTAL DIRECT COSTS NSF</t>
  </si>
  <si>
    <t>TOTAL REQUEST NSF</t>
  </si>
  <si>
    <t>TOTAL PERSONNEL NSF</t>
  </si>
  <si>
    <t>TOTAL EQUIPMENT NSF</t>
  </si>
  <si>
    <t>TOTAL TRAVEL NSF</t>
  </si>
  <si>
    <t>TOTAL OTHER DIRECT COSTS NSF</t>
  </si>
  <si>
    <t>TOTAL OTHER DIRECT COSTS  NSF</t>
  </si>
  <si>
    <t>TOTAL DIRECT COSTS  NSF</t>
  </si>
  <si>
    <t>TOTAL REQUEST  NSF</t>
  </si>
  <si>
    <t>Travel</t>
  </si>
  <si>
    <t>Subsistence</t>
  </si>
  <si>
    <t>Other</t>
  </si>
  <si>
    <t>OTHER DIRECT COSTS</t>
  </si>
  <si>
    <t>Materials and Supplies</t>
  </si>
  <si>
    <t>Publication Costs</t>
  </si>
  <si>
    <t>INDIRECT COSTS</t>
  </si>
  <si>
    <t xml:space="preserve">DOMESTIC </t>
  </si>
  <si>
    <t>DOMESTIC</t>
  </si>
  <si>
    <t>FUND #:</t>
  </si>
  <si>
    <t>Glossary of Terms</t>
  </si>
  <si>
    <t>TRAVEL</t>
  </si>
  <si>
    <t>FOREIGN</t>
  </si>
  <si>
    <t>Stipends</t>
  </si>
  <si>
    <t>RATE:</t>
  </si>
  <si>
    <t>BASE:</t>
  </si>
  <si>
    <t>Communication (postage/phone)</t>
  </si>
  <si>
    <t>Summer</t>
  </si>
  <si>
    <t>Acad Yr</t>
  </si>
  <si>
    <t>PM</t>
  </si>
  <si>
    <t>Base salary</t>
  </si>
  <si>
    <t xml:space="preserve">Salary </t>
  </si>
  <si>
    <t xml:space="preserve">Fringe </t>
  </si>
  <si>
    <t>Sub TOTAL</t>
  </si>
  <si>
    <t>Effort</t>
  </si>
  <si>
    <t>request</t>
  </si>
  <si>
    <t>benefits</t>
  </si>
  <si>
    <t>Banner code</t>
  </si>
  <si>
    <t>insert name</t>
  </si>
  <si>
    <t xml:space="preserve">Calendar </t>
  </si>
  <si>
    <t>Academic</t>
  </si>
  <si>
    <t>Year Hrs</t>
  </si>
  <si>
    <t>hours</t>
  </si>
  <si>
    <t>Project title:</t>
  </si>
  <si>
    <t xml:space="preserve">Material/Supplies: (expendable items w/ useful life of less than 1 yr.) </t>
  </si>
  <si>
    <t xml:space="preserve">Small Equipment: (non-expendable items/equipment costing less than $5,000) </t>
  </si>
  <si>
    <t>Computer/Computer equipment: (laptops/desktops/tablets/printers, etc. costing less than $5,000)</t>
  </si>
  <si>
    <t>Tuition/Scholarship/Fellowship (tuition paid in lieu of wages should be entered above as salary)</t>
  </si>
  <si>
    <t>TOTAL ASU PERSONNEL (9-month faculty) NSF</t>
  </si>
  <si>
    <t>TOTAL ASU PERSONNEL (12-month EPA-Admin &amp; SPA) NSF</t>
  </si>
  <si>
    <t>STUDENT/NON-STUDENT TEMP PERSONNEL</t>
  </si>
  <si>
    <t>Undergrad/Grad. Student (Assistantship/Student temp)</t>
  </si>
  <si>
    <t>Non-student temp.</t>
  </si>
  <si>
    <t>TOTAL STUDENT/NON-STUDENT TEMP PERSONNEL NSF</t>
  </si>
  <si>
    <t>Non-student temp</t>
  </si>
  <si>
    <t>ASU PERSONNEL: 9-month appointments (faculty)</t>
  </si>
  <si>
    <t xml:space="preserve">ASU PERSONNEL: 12-month appointments (EPA-Admin &amp; SPA) </t>
  </si>
  <si>
    <t>ASU PERSONNEL: Twelve-month appointments (EPA-Admin &amp; SPA)</t>
  </si>
  <si>
    <t>TRAVEL WORKSHEET</t>
  </si>
  <si>
    <t xml:space="preserve">Project Title: </t>
  </si>
  <si>
    <t>DOMESTIC TRAVEL</t>
  </si>
  <si>
    <t>Trip 1</t>
  </si>
  <si>
    <t>Trip 2</t>
  </si>
  <si>
    <t>Trip 3</t>
  </si>
  <si>
    <t>Trip 4</t>
  </si>
  <si>
    <t>Destination:</t>
  </si>
  <si>
    <t xml:space="preserve">Personnel traveling: </t>
  </si>
  <si>
    <t>Airfare</t>
  </si>
  <si>
    <t>Hotel</t>
  </si>
  <si>
    <t>$/night</t>
  </si>
  <si>
    <t># nights</t>
  </si>
  <si>
    <t>Per diem</t>
  </si>
  <si>
    <t>$/day</t>
  </si>
  <si>
    <t># days</t>
  </si>
  <si>
    <t>Mileage to/fm. airport, meeting, field site, etc.</t>
  </si>
  <si>
    <t>$/mile</t>
  </si>
  <si>
    <t># miles</t>
  </si>
  <si>
    <t>Transportation to/fm. airport &amp; hotel</t>
  </si>
  <si>
    <t>Ground transportation (cabs, rental car)</t>
  </si>
  <si>
    <t>Airport parking</t>
  </si>
  <si>
    <t>Hotel parking</t>
  </si>
  <si>
    <t>Tips</t>
  </si>
  <si>
    <t>Conference registration fees</t>
  </si>
  <si>
    <t xml:space="preserve">Other: </t>
  </si>
  <si>
    <t>SUBTOTAL</t>
  </si>
  <si>
    <t>Number of persons traveling</t>
  </si>
  <si>
    <t>TOTAL TRIP 1</t>
  </si>
  <si>
    <t>TOTAL TRIP 2</t>
  </si>
  <si>
    <t>TOTAL TRIP 3</t>
  </si>
  <si>
    <t>TOTAL TRIP 4</t>
  </si>
  <si>
    <t>FOREIGN TRAVEL</t>
  </si>
  <si>
    <t>Click here for more information on Appalachian's per diem rates and travel policies.</t>
  </si>
  <si>
    <t>Insert name</t>
  </si>
  <si>
    <t>TOTAL PARTICIPANT/TRAINEE COSTS NSF</t>
  </si>
  <si>
    <t>PARTICIPANT/TRAINEE COSTS</t>
  </si>
  <si>
    <t>TOTAL PARTICIPANT/TRAINEE COSTS  NSF</t>
  </si>
  <si>
    <t>Participant/trainee costs</t>
  </si>
  <si>
    <t>Principal Investigator, Program Director, or Project Director</t>
  </si>
  <si>
    <t>Tuition paid as financial aid</t>
  </si>
  <si>
    <t>Fringe benefits</t>
  </si>
  <si>
    <t xml:space="preserve">Travel </t>
  </si>
  <si>
    <t>Tuition paid as wages</t>
  </si>
  <si>
    <t xml:space="preserve">Postdoctoral associate </t>
  </si>
  <si>
    <t>Graduate student/student temp</t>
  </si>
  <si>
    <t xml:space="preserve">Other professional </t>
  </si>
  <si>
    <t xml:space="preserve">Base salary  </t>
  </si>
  <si>
    <t>Publication costs</t>
  </si>
  <si>
    <t>Materials and supplies</t>
  </si>
  <si>
    <t>PARTICIPANT/TRAINEE Costs</t>
  </si>
  <si>
    <t xml:space="preserve">Total Travel Per Year </t>
  </si>
  <si>
    <t>(with annual increases of 5%)</t>
  </si>
  <si>
    <t>Domestic</t>
  </si>
  <si>
    <t>Foreign</t>
  </si>
  <si>
    <t>Total</t>
  </si>
  <si>
    <t>TOTAL TRIP</t>
  </si>
  <si>
    <t>Total Number of Trips</t>
  </si>
  <si>
    <t>SUBTOTAL MATERIALS AND SUPPLIES</t>
  </si>
  <si>
    <t>Other  (examples: software licensing; equipment/space rental; fees for campus services; data management/IT support; human subject payments)</t>
  </si>
  <si>
    <t>Consultant/Contractor</t>
  </si>
  <si>
    <t>PLEASE NOTE: Values from the "Total Travel Per Year" chart at the right will  automatically carry over to fiscal/project year tabs; but you may adjust them manually if need be.</t>
  </si>
  <si>
    <t>Subrecipient Agreements - Portion under $25,000</t>
  </si>
  <si>
    <t>Subrecipient Agreements - Portion in excess of $25,000</t>
  </si>
  <si>
    <t xml:space="preserve">The Sponsored Programs/Special Funds Accounting (SP/SFA) Budget Template is an internal tool to help grant writers develop an accurate budget that is transferable to Banner Finance if the proposal is funded. </t>
  </si>
  <si>
    <t xml:space="preserve">If your proposal is complex or multi-year, Sponsord Programs staff may complete or assist you with the completion of the budget template to insure that costs are calculated correctly. </t>
  </si>
  <si>
    <t>Tips for using the SP/SFA Budget Template:</t>
  </si>
  <si>
    <t>1. Because formulas in cells are locked, save the file to your desktop first.</t>
  </si>
  <si>
    <t>1) MTDC (yellow template) – Calculates F&amp;A/indirect costs on all direct costs with the exception of: equipment over $5000, capital expenditures, charges for patient care, rental costs, tuition remission, scholarships and fellowships, participant support costs, and the portion of each subrecipient agreement in excess of $25,000.  A column is included for cost share, which should be avoided if not required by the sponsor.</t>
  </si>
  <si>
    <t>2) NSF (green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Cost share is not allowed.</t>
  </si>
  <si>
    <t>3) TDC (blue template) – Calculates F&amp;A/indirect costs on all direct costs without exception (i.e., state contracts that  will only allow 10% overhead on total direct costs). A column is included for cost share, which may or may not be required by Sponsor.</t>
  </si>
  <si>
    <t>4) NIH (orange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A column is included for cost share, which may or may not be required by Sponsor.</t>
  </si>
  <si>
    <t>The individual(s) designated by the applicant organization to have the appropriate level of authority and responsibility to direct the project or program to be supported by the award. Appalachian may designate multiple individuals as principal investigators who share the authority and responsibility for leading and directing the project, intellectually and logistically.</t>
  </si>
  <si>
    <t xml:space="preserve">Senior personnel </t>
  </si>
  <si>
    <t>In addition to the principal investigator, Senior Personnel are defined as individuals who contribute to the scientific development or execution of the project in a substantive, measurable way, whether or not salaries are requested.</t>
  </si>
  <si>
    <t>Academic year salaries</t>
  </si>
  <si>
    <r>
      <t>Summer salary</t>
    </r>
    <r>
      <rPr>
        <sz val="8.8000000000000007"/>
        <rFont val="Tahoma"/>
        <family val="2"/>
      </rPr>
      <t xml:space="preserve"> (or periods outside the academic year) </t>
    </r>
  </si>
  <si>
    <t>During the summer months, salary is to be paid at a monthly rate not in excess of the base salary divided by the number of months in the period for which the base salary is paid.</t>
  </si>
  <si>
    <t>Base salary is the annual compensation that Appalachian pays for an employee’s appointment, whether that individual’s time is spent on research, teaching, or other activities. Base salary excludes any income an individual may be permitted to earn outside of duties to Appalachian.</t>
  </si>
  <si>
    <t>An individual who received a Ph.D., M.D., D.Sc., or equivalent degree less than five years ago, who is not a member of Appalachian's faculty, and who is not reported under Senior Personnel above.</t>
  </si>
  <si>
    <t>Undergraduate student</t>
  </si>
  <si>
    <t>A full-time graduate student that qualifies for a graduate assistantship, as defined by the Graduate School, and is working on the project in a research capacity.</t>
  </si>
  <si>
    <t>A part-time or full-time student working on the project in a research capacity who holds at least a bachelor’s degree and is enrolled in a degree program leading to an advanced degree.</t>
  </si>
  <si>
    <t>Add the tuition (including out-of-state rate when appropriate) to assistantship, and enter on budget form under Personnel costs. In the event tuition is paid as wages, F&amp;A costs are incurred on the total amount, and the student pays taxes on the total amount. In the event the assistantship is revoked or student ceases work, the tuition ends as well.</t>
  </si>
  <si>
    <t>Enter the tuition (including out-of-state rate when appropriate) separately from the assistantship under "Other Direct Costs" on the budget form. In the event tuition is paid as financial aid, F&amp;A costs are not incurred on the total amount, and the student will not pays taxes on the total amount. In the event the assistantship is revoked, or student ceases work, the tuition may not be discontinued.  Please note that this option is not permitted by National Institutes of Health (NIH) research and some National Science Foundation (NSF) grants.</t>
  </si>
  <si>
    <t>A person who may or may not hold a doctoral degree or its equivalent, who is considered a professional, and is not reported as a Principal Investigator, faculty associate, postdoctoral associate, or student. Examples of persons included in this category are doctoral associates not reported under Senior Personnel, professional technicians, physicians, veterinarians, system experts, computer programmers, and design engineers.</t>
  </si>
  <si>
    <r>
      <t>Equipment</t>
    </r>
    <r>
      <rPr>
        <sz val="8.8000000000000007"/>
        <rFont val="Tahoma"/>
        <family val="2"/>
      </rPr>
      <t xml:space="preserve">  </t>
    </r>
  </si>
  <si>
    <t>Means tangible, nonexpendable, personal property including exempt property charged directly to the grant having a useful life of more than one year and an acquisition cost of $5,000 or more per unit.</t>
  </si>
  <si>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</si>
  <si>
    <t>Foreign travel costs of dependents of key project personnel is allowable provided: 1)  the individual is a key person who is is essential to the research on a full-time basis; 2) individual's residence away from home and in a foreign country is for a continuous period of six months or more and is essential to the effective performance of the project; and 3) dependant's travel allowance is consistent with Appalachian's policies.</t>
  </si>
  <si>
    <t>Includes: Materials &amp; Supplies (expendable items w/ useful life of less than 1 yr.), Small Equipment (non-expendable items/equipment costing less than $5,000); and Computer/Computer equipment (laptops/desktops/tablets/printers, etc., costing less than $5,000)</t>
  </si>
  <si>
    <t>Costs of documenting, preparing, publishing, disseminating, and sharing research findings and supporting material are allowable  charges against the grant. Please consult Sponsored Programs for additional information.</t>
  </si>
  <si>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</si>
  <si>
    <t>Subrecipient agreement</t>
  </si>
  <si>
    <t>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</si>
  <si>
    <t>Payments for human subject research participants should be listed under Other.  Other items here might include software licensing; rental of equipment and space; subscriptions, memberships; fees for use of labs or other campus services; insurance for shipping equipment; data management/IT support.</t>
  </si>
  <si>
    <t>Cost-Share/matching funds</t>
  </si>
  <si>
    <t>Facilities &amp; Administrative (F&amp;A), or Indirect, costs</t>
  </si>
  <si>
    <t>Indirect costs represent the expenses of doing business that are not readily identified with a particular grant, contract, project function, or activity, but are necessary for the general operation of the organization and the conduct of activities it performs.</t>
  </si>
  <si>
    <t>FY 21-22</t>
  </si>
  <si>
    <t>*For assistance calculating travel costs in detail please use the TRAVEL TAB</t>
  </si>
  <si>
    <t xml:space="preserve"> </t>
  </si>
  <si>
    <t>FY 22-23</t>
  </si>
  <si>
    <t xml:space="preserve">Project Start Date: </t>
  </si>
  <si>
    <t>Project End Date:</t>
  </si>
  <si>
    <t>insert title</t>
  </si>
  <si>
    <t>For Projects That Begin Between July 1, 2022 - June 30, 2023</t>
  </si>
  <si>
    <t>For Projects That Begin Between July 1, 2023 - June 30, 2024</t>
  </si>
  <si>
    <t>YEAR 1</t>
  </si>
  <si>
    <t>YEAR 2</t>
  </si>
  <si>
    <t>YEAR 3</t>
  </si>
  <si>
    <t>YEAR 4</t>
  </si>
  <si>
    <t>YEAR 5</t>
  </si>
  <si>
    <t>YEAR 6</t>
  </si>
  <si>
    <t>TOTAL</t>
  </si>
  <si>
    <t>PERSONNEL:</t>
  </si>
  <si>
    <t>TOTAL PERSONNEL</t>
  </si>
  <si>
    <t>FRINGE:</t>
  </si>
  <si>
    <t>TOTAL FRINGE BENEFITS</t>
  </si>
  <si>
    <t>TRAVEL (ASU personnel &amp; students only)</t>
  </si>
  <si>
    <t>TOTAL TRAVEL</t>
  </si>
  <si>
    <t>Equipment:</t>
  </si>
  <si>
    <t>TOTAL EQUIPMENT</t>
  </si>
  <si>
    <t>Material &amp; Supplies</t>
  </si>
  <si>
    <t>TOTAL MATERIAL &amp; SUPPLIES</t>
  </si>
  <si>
    <t>Contractural</t>
  </si>
  <si>
    <t>TOTAL CONTRACTURAL</t>
  </si>
  <si>
    <t>TOTAL OTHER</t>
  </si>
  <si>
    <t>TOTAL DIRECT CHARGES</t>
  </si>
  <si>
    <t>TOTAL INDIRECT CHARGES</t>
  </si>
  <si>
    <t>TOTALS (ALL SUMS)</t>
  </si>
  <si>
    <t>Academic year salaries are based on the individual faculty member's regular compensation for the continuous period which, under Appalachian's policies, constitutes the basis of his/her salary.  FTE equivalence is roughly 02 class = 25% academic year effort: https://policy.appstate.edu/Buyout_Policy_for_Externally_Sponsored_Projects</t>
  </si>
  <si>
    <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t>
    </r>
    <r>
      <rPr>
        <b/>
        <sz val="9"/>
        <rFont val="Tahoma"/>
        <family val="2"/>
      </rPr>
      <t xml:space="preserve"> Participant costs ARE NOT human subjects for research.</t>
    </r>
  </si>
  <si>
    <r>
      <t xml:space="preserve">Contributions of equipment, supplies, or other tangible resources, as distinguished from a monetary grant. It can be in the form of infrastructure support, office supplies support, equipment support, etc. Appalachian may also donate the use of space or staff time as an in-kind contribution. All in-kind contributions have to be documented for audit purposes. Cost-share </t>
    </r>
    <r>
      <rPr>
        <b/>
        <sz val="9"/>
        <rFont val="Tahoma"/>
        <family val="2"/>
      </rPr>
      <t>MAY NOT</t>
    </r>
    <r>
      <rPr>
        <sz val="9"/>
        <rFont val="Tahoma"/>
        <family val="2"/>
      </rPr>
      <t xml:space="preserve"> come from other federally-funded sources.  If a Sponsor does not require cost-share, it is not recommended to include in your proposal.  For many Federal Sponsors where cost-share is not required, it is prohibited. </t>
    </r>
  </si>
  <si>
    <t>21-22</t>
  </si>
  <si>
    <t>22-23</t>
  </si>
  <si>
    <t>23-24</t>
  </si>
  <si>
    <t>24-25</t>
  </si>
  <si>
    <t>25-26</t>
  </si>
  <si>
    <t>9 month</t>
  </si>
  <si>
    <t>12 month</t>
  </si>
  <si>
    <t>Students</t>
  </si>
  <si>
    <t>Non-Student Temps</t>
  </si>
  <si>
    <t>For Projects That Begin Between July 1, 2024 - June 30, 2025</t>
  </si>
  <si>
    <t>For Projects That Begin Between July 1, 2025 - June 30, 2026</t>
  </si>
  <si>
    <t>TOTAL ASU PERSONNEL (9-month faculty) MTDC</t>
  </si>
  <si>
    <t>TOTAL ASU PERSONNEL (12-month EPA-Admin &amp; SPA) MTDC</t>
  </si>
  <si>
    <t>TOTAL STUDENT/NON-STUDENT TEMP PERSONNEL MTDC</t>
  </si>
  <si>
    <t>Participant Costs</t>
  </si>
  <si>
    <t>insert equipment</t>
  </si>
  <si>
    <t>3. The Facilities &amp; Administrative (F&amp;A), or indirect cost, rate is set to default to 38%, our current negotiated rate.  If the funding agency does not allow F&amp;A charges, you may change this amount. </t>
  </si>
  <si>
    <t>Fringe benefits are allowable as a direct cost (if not included as an indirect cost) in proportion to the salary charged to the grant. The current Fringe Benefit rate for Appalachian faculty members is 31.64%. 12-month employees have a fringe rate of 44.67%.  NOTE: Student Fringe Benefits - Depending on the level of enrollment (min of 6 credit hours) a student may not be exempt from FICA &amp; Disability tax. Also, student workers are subject to income tax reporting and taxation.  Additionally, student and non-student temporary employees may now be eligible for health care benefits under the Affordable Care Act, depending on the total number hours worked in the UNC system.</t>
  </si>
  <si>
    <t>7XXXXX</t>
  </si>
  <si>
    <t>EQUIPMENT (non-expendable single items costing $5,000 or more, or multiple items to make a whole component of $5,000 or more)</t>
  </si>
  <si>
    <t>(insert name)</t>
  </si>
  <si>
    <t>For Projects That Begin Between July 1, 2026 - June 30, 2027</t>
  </si>
  <si>
    <t>FY 23-24</t>
  </si>
  <si>
    <t>FY 24-25</t>
  </si>
  <si>
    <t>FY 25-26</t>
  </si>
  <si>
    <t>FY 26-27</t>
  </si>
  <si>
    <t>26-27</t>
  </si>
  <si>
    <t>For Projects That Begin Between July 1, 2027 - June 30, 2028</t>
  </si>
  <si>
    <t>2. Enter your current base salary on the first tab, and then move to the Fiscal Year (FY) tab in which your project will begin. (Ex.: If your project begins Feb 1, 2023, you would begin your calculations in the FY 22-23 tab for the entire first year of your project; i.e. Feb 1, 2023-Jan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</si>
</sst>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0_);_(&quot;$&quot;* \(#,##0.0\);_(&quot;$&quot;* &quot;-&quot;??_);_(@_)"/>
    <numFmt numFmtId="166" formatCode="_(&quot;$&quot;* #,##0_);_(&quot;$&quot;* \(#,##0\);_(&quot;$&quot;* &quot;-&quot;??_);_(@_)"/>
    <numFmt numFmtId="167" formatCode="0.0"/>
    <numFmt numFmtId="168" formatCode="0.000000%"/>
    <numFmt numFmtId="169" formatCode="[$-409]mmmm\ d\,\ yyyy;@"/>
    <numFmt numFmtId="170" formatCode="_(* #,##0.0000_);_(* \(#,##0.0000\);_(* &quot;-&quot;??_);_(@_)"/>
  </numFmts>
  <fonts count="32" x14ac:knownFonts="1">
    <font>
      <sz val="10"/>
      <name val="Arial"/>
    </font>
    <font>
      <sz val="10"/>
      <name val="Arial"/>
      <family val="2"/>
    </font>
    <font>
      <sz val="8"/>
      <name val="Arial"/>
      <family val="2"/>
    </font>
    <font>
      <sz val="8"/>
      <color indexed="81"/>
      <name val="Tahoma"/>
      <family val="2"/>
    </font>
    <font>
      <b/>
      <sz val="8"/>
      <color indexed="81"/>
      <name val="Tahoma"/>
      <family val="2"/>
    </font>
    <font>
      <sz val="12"/>
      <name val="Tahoma"/>
      <family val="2"/>
    </font>
    <font>
      <sz val="12"/>
      <name val="Arial"/>
      <family val="2"/>
    </font>
    <font>
      <b/>
      <sz val="12"/>
      <name val="Tahoma"/>
      <family val="2"/>
    </font>
    <font>
      <sz val="10"/>
      <name val="Arial"/>
      <family val="2"/>
    </font>
    <font>
      <b/>
      <sz val="20"/>
      <name val="Tahoma"/>
      <family val="2"/>
    </font>
    <font>
      <sz val="20"/>
      <name val="Tahoma"/>
      <family val="2"/>
    </font>
    <font>
      <sz val="8.8000000000000007"/>
      <name val="Tahoma"/>
      <family val="2"/>
    </font>
    <font>
      <b/>
      <sz val="8.8000000000000007"/>
      <name val="Tahoma"/>
      <family val="2"/>
    </font>
    <font>
      <sz val="14"/>
      <name val="Tahoma"/>
      <family val="2"/>
    </font>
    <font>
      <sz val="9"/>
      <name val="Tahoma"/>
      <family val="2"/>
    </font>
    <font>
      <b/>
      <sz val="9"/>
      <name val="Tahoma"/>
      <family val="2"/>
    </font>
    <font>
      <sz val="8"/>
      <name val="Verdana"/>
      <family val="2"/>
    </font>
    <font>
      <b/>
      <sz val="14"/>
      <name val="Tahoma"/>
      <family val="2"/>
    </font>
    <font>
      <b/>
      <u/>
      <sz val="9"/>
      <name val="Tahoma"/>
      <family val="2"/>
    </font>
    <font>
      <b/>
      <sz val="12"/>
      <color theme="1"/>
      <name val="Tahoma"/>
      <family val="2"/>
    </font>
    <font>
      <sz val="12"/>
      <color theme="1"/>
      <name val="Tahoma"/>
      <family val="2"/>
    </font>
    <font>
      <b/>
      <i/>
      <sz val="12"/>
      <color theme="1"/>
      <name val="Tahoma"/>
      <family val="2"/>
    </font>
    <font>
      <u/>
      <sz val="11"/>
      <color theme="10"/>
      <name val="Calibri"/>
      <family val="2"/>
      <scheme val="minor"/>
    </font>
    <font>
      <u/>
      <sz val="12"/>
      <name val="Tahoma"/>
      <family val="2"/>
    </font>
    <font>
      <b/>
      <sz val="10"/>
      <name val="Arial"/>
      <family val="2"/>
    </font>
    <font>
      <b/>
      <sz val="9"/>
      <color indexed="81"/>
      <name val="Tahoma"/>
      <family val="2"/>
    </font>
    <font>
      <sz val="9"/>
      <color indexed="81"/>
      <name val="Tahoma"/>
      <family val="2"/>
    </font>
    <font>
      <sz val="10"/>
      <name val="Arial"/>
      <family val="2"/>
    </font>
    <font>
      <b/>
      <sz val="12"/>
      <color indexed="81"/>
      <name val="Tahoma"/>
      <family val="2"/>
    </font>
    <font>
      <sz val="12"/>
      <color indexed="81"/>
      <name val="Tahoma"/>
      <family val="2"/>
    </font>
    <font>
      <b/>
      <sz val="12"/>
      <color indexed="39"/>
      <name val="Tahoma"/>
      <family val="2"/>
    </font>
    <font>
      <u/>
      <sz val="25"/>
      <color theme="10"/>
      <name val="Calibri"/>
      <family val="2"/>
      <scheme val="minor"/>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6" tint="-0.249977111117893"/>
        <bgColor indexed="64"/>
      </patternFill>
    </fill>
  </fills>
  <borders count="38">
    <border>
      <left/>
      <right/>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indexed="64"/>
      </top>
      <bottom/>
      <diagonal/>
    </border>
    <border>
      <left/>
      <right style="thin">
        <color auto="1"/>
      </right>
      <top/>
      <bottom style="thin">
        <color indexed="64"/>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auto="1"/>
      </top>
      <bottom style="double">
        <color indexed="64"/>
      </bottom>
      <diagonal/>
    </border>
  </borders>
  <cellStyleXfs count="12">
    <xf numFmtId="0" fontId="0" fillId="0" borderId="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2" fillId="0" borderId="0" applyNumberFormat="0" applyFill="0" applyBorder="0" applyAlignment="0" applyProtection="0"/>
    <xf numFmtId="0" fontId="1" fillId="0" borderId="0"/>
    <xf numFmtId="44" fontId="1" fillId="0" borderId="0" applyFont="0" applyFill="0" applyBorder="0" applyAlignment="0" applyProtection="0"/>
    <xf numFmtId="43" fontId="27" fillId="0" borderId="0" applyFont="0" applyFill="0" applyBorder="0" applyAlignment="0" applyProtection="0"/>
  </cellStyleXfs>
  <cellXfs count="392">
    <xf numFmtId="0" fontId="0" fillId="0" borderId="0" xfId="0"/>
    <xf numFmtId="0" fontId="5" fillId="0" borderId="0" xfId="0" applyFont="1" applyAlignment="1">
      <alignment horizontal="left"/>
    </xf>
    <xf numFmtId="0" fontId="5" fillId="0" borderId="0" xfId="0" applyFont="1"/>
    <xf numFmtId="0" fontId="6" fillId="0" borderId="0" xfId="0" applyFont="1"/>
    <xf numFmtId="0" fontId="5" fillId="0" borderId="1" xfId="0" applyFont="1" applyBorder="1" applyAlignment="1">
      <alignment horizontal="left"/>
    </xf>
    <xf numFmtId="0" fontId="5" fillId="0" borderId="1" xfId="0" applyFont="1" applyBorder="1"/>
    <xf numFmtId="164" fontId="5" fillId="0" borderId="1" xfId="0" applyNumberFormat="1" applyFont="1" applyBorder="1"/>
    <xf numFmtId="0" fontId="7" fillId="0" borderId="0" xfId="0" applyFont="1" applyAlignment="1"/>
    <xf numFmtId="164" fontId="7" fillId="0" borderId="0" xfId="0" applyNumberFormat="1" applyFont="1" applyAlignment="1"/>
    <xf numFmtId="0" fontId="5" fillId="0" borderId="0" xfId="0" applyFont="1" applyAlignment="1"/>
    <xf numFmtId="164" fontId="5" fillId="0" borderId="0" xfId="0" applyNumberFormat="1" applyFont="1"/>
    <xf numFmtId="166" fontId="5" fillId="0" borderId="0" xfId="1" applyNumberFormat="1" applyFont="1"/>
    <xf numFmtId="164" fontId="5" fillId="0" borderId="0" xfId="0" applyNumberFormat="1" applyFont="1" applyFill="1"/>
    <xf numFmtId="166" fontId="5" fillId="0" borderId="0" xfId="1" applyNumberFormat="1" applyFont="1" applyFill="1"/>
    <xf numFmtId="0" fontId="5" fillId="0" borderId="0" xfId="0" applyFont="1" applyFill="1"/>
    <xf numFmtId="44" fontId="5" fillId="0" borderId="0" xfId="1" applyFont="1"/>
    <xf numFmtId="0" fontId="5" fillId="0" borderId="0" xfId="0" applyFont="1" applyFill="1" applyBorder="1"/>
    <xf numFmtId="0" fontId="7" fillId="0" borderId="0"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Border="1"/>
    <xf numFmtId="0" fontId="6" fillId="0" borderId="0" xfId="0" applyFont="1" applyFill="1"/>
    <xf numFmtId="0" fontId="6" fillId="0" borderId="0" xfId="0" applyFont="1" applyBorder="1" applyAlignment="1">
      <alignment horizontal="left"/>
    </xf>
    <xf numFmtId="0" fontId="6" fillId="0" borderId="0" xfId="0" applyFont="1" applyBorder="1"/>
    <xf numFmtId="0" fontId="6" fillId="0" borderId="0" xfId="0" applyFont="1" applyAlignment="1">
      <alignment horizontal="left"/>
    </xf>
    <xf numFmtId="0" fontId="5" fillId="0" borderId="0" xfId="0" applyFont="1" applyBorder="1" applyAlignment="1">
      <alignment horizontal="left"/>
    </xf>
    <xf numFmtId="0" fontId="5" fillId="0" borderId="0" xfId="0" applyFont="1" applyBorder="1"/>
    <xf numFmtId="166" fontId="6" fillId="0" borderId="0" xfId="1" applyNumberFormat="1" applyFont="1"/>
    <xf numFmtId="164" fontId="5" fillId="0" borderId="0" xfId="0" applyNumberFormat="1" applyFont="1" applyProtection="1">
      <protection hidden="1"/>
    </xf>
    <xf numFmtId="166" fontId="5" fillId="0" borderId="0" xfId="1" applyNumberFormat="1" applyFont="1" applyProtection="1">
      <protection hidden="1"/>
    </xf>
    <xf numFmtId="164" fontId="5" fillId="0" borderId="0" xfId="0" applyNumberFormat="1" applyFont="1" applyFill="1" applyProtection="1">
      <protection hidden="1"/>
    </xf>
    <xf numFmtId="44" fontId="5" fillId="0" borderId="0" xfId="1" applyFont="1" applyProtection="1">
      <protection hidden="1"/>
    </xf>
    <xf numFmtId="9" fontId="5" fillId="0" borderId="0" xfId="5" applyFont="1" applyProtection="1">
      <protection locked="0"/>
    </xf>
    <xf numFmtId="166" fontId="5" fillId="0" borderId="0" xfId="1" applyNumberFormat="1" applyFont="1" applyProtection="1">
      <protection locked="0"/>
    </xf>
    <xf numFmtId="164" fontId="5" fillId="0" borderId="0" xfId="0" applyNumberFormat="1" applyFont="1" applyProtection="1">
      <protection locked="0"/>
    </xf>
    <xf numFmtId="0" fontId="5" fillId="0" borderId="0" xfId="0" applyFont="1" applyProtection="1">
      <protection locked="0"/>
    </xf>
    <xf numFmtId="3" fontId="5" fillId="0" borderId="0" xfId="0" applyNumberFormat="1" applyFont="1" applyFill="1" applyProtection="1">
      <protection locked="0"/>
    </xf>
    <xf numFmtId="0" fontId="5" fillId="0" borderId="0" xfId="0" applyFont="1" applyFill="1" applyProtection="1">
      <protection locked="0"/>
    </xf>
    <xf numFmtId="164" fontId="5" fillId="0" borderId="0" xfId="0" applyNumberFormat="1" applyFont="1" applyFill="1" applyProtection="1">
      <protection locked="0"/>
    </xf>
    <xf numFmtId="0" fontId="5" fillId="0" borderId="1" xfId="0" applyFont="1" applyBorder="1" applyProtection="1">
      <protection locked="0"/>
    </xf>
    <xf numFmtId="0" fontId="6" fillId="0" borderId="0" xfId="0" applyFont="1" applyProtection="1">
      <protection locked="0"/>
    </xf>
    <xf numFmtId="0" fontId="7" fillId="0" borderId="0" xfId="0" applyFont="1" applyAlignment="1" applyProtection="1">
      <protection locked="0"/>
    </xf>
    <xf numFmtId="44" fontId="5" fillId="0" borderId="0" xfId="1" applyFont="1" applyProtection="1">
      <protection locked="0"/>
    </xf>
    <xf numFmtId="166" fontId="5" fillId="0" borderId="0" xfId="1" applyNumberFormat="1" applyFont="1" applyFill="1" applyProtection="1">
      <protection locked="0"/>
    </xf>
    <xf numFmtId="164" fontId="7" fillId="0" borderId="0" xfId="0" applyNumberFormat="1" applyFont="1" applyAlignment="1" applyProtection="1">
      <protection locked="0"/>
    </xf>
    <xf numFmtId="0" fontId="5" fillId="0" borderId="2" xfId="0" applyFont="1" applyBorder="1" applyAlignment="1" applyProtection="1">
      <alignment horizontal="left"/>
    </xf>
    <xf numFmtId="0" fontId="7" fillId="0" borderId="2" xfId="0" applyFont="1" applyBorder="1" applyAlignment="1" applyProtection="1">
      <alignment horizontal="left"/>
    </xf>
    <xf numFmtId="0" fontId="7" fillId="0" borderId="2" xfId="0" applyFont="1" applyFill="1" applyBorder="1" applyAlignment="1" applyProtection="1">
      <alignment horizontal="left"/>
    </xf>
    <xf numFmtId="164" fontId="5" fillId="0" borderId="0" xfId="0" applyNumberFormat="1" applyFont="1" applyFill="1" applyProtection="1"/>
    <xf numFmtId="166" fontId="5" fillId="0" borderId="0" xfId="1" applyNumberFormat="1" applyFont="1" applyFill="1" applyProtection="1"/>
    <xf numFmtId="166" fontId="5" fillId="0" borderId="0" xfId="1" applyNumberFormat="1" applyFont="1" applyProtection="1"/>
    <xf numFmtId="164" fontId="5" fillId="0" borderId="0" xfId="0" applyNumberFormat="1" applyFont="1" applyProtection="1"/>
    <xf numFmtId="9" fontId="5" fillId="0" borderId="0" xfId="5" applyFont="1" applyFill="1" applyProtection="1">
      <protection locked="0"/>
    </xf>
    <xf numFmtId="0" fontId="5" fillId="0" borderId="3" xfId="0" applyFont="1" applyBorder="1" applyAlignment="1" applyProtection="1">
      <alignment horizontal="left"/>
    </xf>
    <xf numFmtId="0" fontId="5" fillId="0" borderId="2" xfId="0" applyFont="1" applyFill="1" applyBorder="1" applyAlignment="1" applyProtection="1">
      <alignment horizontal="left"/>
    </xf>
    <xf numFmtId="9" fontId="5" fillId="2" borderId="0" xfId="5" applyFont="1" applyFill="1" applyProtection="1">
      <protection hidden="1"/>
    </xf>
    <xf numFmtId="167" fontId="5" fillId="0" borderId="0" xfId="5" applyNumberFormat="1" applyFont="1" applyProtection="1">
      <protection locked="0"/>
    </xf>
    <xf numFmtId="0" fontId="5" fillId="0" borderId="4" xfId="0" applyFont="1" applyFill="1" applyBorder="1" applyProtection="1">
      <protection locked="0"/>
    </xf>
    <xf numFmtId="0" fontId="6" fillId="0" borderId="4" xfId="0" applyFont="1" applyBorder="1"/>
    <xf numFmtId="0" fontId="10" fillId="0" borderId="0" xfId="0" applyFont="1"/>
    <xf numFmtId="0" fontId="11" fillId="0" borderId="0" xfId="0" applyFont="1"/>
    <xf numFmtId="0" fontId="11" fillId="0" borderId="0" xfId="0" applyFont="1" applyAlignment="1"/>
    <xf numFmtId="0" fontId="14" fillId="0" borderId="0" xfId="0" applyFont="1"/>
    <xf numFmtId="0" fontId="5" fillId="0" borderId="0" xfId="0" applyFont="1" applyAlignment="1">
      <alignment vertical="top" wrapText="1"/>
    </xf>
    <xf numFmtId="0" fontId="0" fillId="0" borderId="0" xfId="0" applyAlignment="1">
      <alignment vertical="top" wrapText="1"/>
    </xf>
    <xf numFmtId="0" fontId="7" fillId="0" borderId="0" xfId="0" applyFont="1" applyAlignment="1" applyProtection="1">
      <alignment horizontal="center"/>
      <protection locked="0"/>
    </xf>
    <xf numFmtId="0" fontId="5" fillId="0" borderId="4" xfId="0" applyFont="1" applyBorder="1" applyProtection="1">
      <protection locked="0"/>
    </xf>
    <xf numFmtId="9" fontId="7" fillId="0" borderId="0" xfId="5" applyFont="1" applyFill="1" applyProtection="1">
      <protection locked="0"/>
    </xf>
    <xf numFmtId="9" fontId="7" fillId="0" borderId="0" xfId="5" applyFont="1" applyFill="1" applyAlignment="1" applyProtection="1">
      <alignment horizontal="center"/>
      <protection locked="0"/>
    </xf>
    <xf numFmtId="0" fontId="7" fillId="0" borderId="0" xfId="0" applyFont="1" applyFill="1" applyProtection="1">
      <protection locked="0"/>
    </xf>
    <xf numFmtId="166" fontId="5" fillId="3" borderId="0" xfId="1" applyNumberFormat="1" applyFont="1" applyFill="1" applyProtection="1">
      <protection locked="0"/>
    </xf>
    <xf numFmtId="0" fontId="7" fillId="0" borderId="0" xfId="0" applyFont="1" applyAlignment="1">
      <alignment horizontal="left" vertical="top" wrapText="1"/>
    </xf>
    <xf numFmtId="0" fontId="5" fillId="0" borderId="0" xfId="0" applyFont="1" applyAlignment="1" applyProtection="1">
      <alignment horizontal="right"/>
      <protection locked="0"/>
    </xf>
    <xf numFmtId="0" fontId="7" fillId="0" borderId="0" xfId="0" applyFont="1" applyFill="1" applyBorder="1" applyAlignment="1">
      <alignment horizontal="left" vertical="top" wrapText="1"/>
    </xf>
    <xf numFmtId="0" fontId="7" fillId="0" borderId="0" xfId="0" applyFont="1" applyAlignment="1">
      <alignment vertical="top" wrapText="1"/>
    </xf>
    <xf numFmtId="166" fontId="5" fillId="0" borderId="0" xfId="0" applyNumberFormat="1" applyFont="1" applyFill="1" applyProtection="1"/>
    <xf numFmtId="0" fontId="5" fillId="0" borderId="0" xfId="0" applyFont="1" applyFill="1" applyProtection="1"/>
    <xf numFmtId="164" fontId="7" fillId="0" borderId="0" xfId="0" applyNumberFormat="1" applyFont="1" applyAlignment="1" applyProtection="1"/>
    <xf numFmtId="0" fontId="7" fillId="0" borderId="0" xfId="0" applyFont="1" applyAlignment="1" applyProtection="1"/>
    <xf numFmtId="0" fontId="5" fillId="0" borderId="0" xfId="0" applyFont="1" applyAlignment="1" applyProtection="1"/>
    <xf numFmtId="0" fontId="5" fillId="0" borderId="0" xfId="0" applyFont="1" applyAlignment="1" applyProtection="1">
      <alignment horizontal="left"/>
      <protection locked="0"/>
    </xf>
    <xf numFmtId="0" fontId="5" fillId="0" borderId="1" xfId="0" applyFont="1" applyBorder="1" applyAlignment="1" applyProtection="1">
      <alignment horizontal="left"/>
      <protection locked="0"/>
    </xf>
    <xf numFmtId="164" fontId="5" fillId="0" borderId="1" xfId="0" applyNumberFormat="1" applyFont="1" applyBorder="1" applyProtection="1">
      <protection locked="0"/>
    </xf>
    <xf numFmtId="0" fontId="5" fillId="0" borderId="3"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0" xfId="0" applyFont="1" applyAlignment="1" applyProtection="1">
      <protection locked="0"/>
    </xf>
    <xf numFmtId="9" fontId="5" fillId="2" borderId="0" xfId="5" applyFont="1" applyFill="1" applyProtection="1">
      <protection locked="0"/>
    </xf>
    <xf numFmtId="0" fontId="6" fillId="0" borderId="0" xfId="0" applyFont="1" applyFill="1" applyProtection="1">
      <protection locked="0"/>
    </xf>
    <xf numFmtId="0" fontId="6" fillId="0" borderId="4" xfId="0" applyFont="1" applyBorder="1" applyProtection="1">
      <protection locked="0"/>
    </xf>
    <xf numFmtId="166" fontId="6" fillId="0" borderId="0" xfId="1" applyNumberFormat="1" applyFont="1" applyProtection="1">
      <protection locked="0"/>
    </xf>
    <xf numFmtId="0" fontId="5" fillId="0" borderId="2"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5" fillId="0" borderId="0" xfId="0" applyFont="1" applyFill="1" applyBorder="1" applyProtection="1">
      <protection locked="0"/>
    </xf>
    <xf numFmtId="0" fontId="5" fillId="0" borderId="0" xfId="0" applyFont="1" applyAlignment="1" applyProtection="1">
      <alignment vertical="top" wrapText="1"/>
      <protection locked="0"/>
    </xf>
    <xf numFmtId="0" fontId="7" fillId="0" borderId="0" xfId="0" applyFont="1" applyAlignment="1" applyProtection="1">
      <alignment horizontal="left" vertical="top" wrapText="1"/>
      <protection locked="0"/>
    </xf>
    <xf numFmtId="0" fontId="5"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0" xfId="0" applyFont="1" applyFill="1" applyBorder="1" applyProtection="1">
      <protection locked="0"/>
    </xf>
    <xf numFmtId="0" fontId="6" fillId="0" borderId="0" xfId="0" applyFont="1" applyBorder="1" applyAlignment="1" applyProtection="1">
      <alignment horizontal="left"/>
      <protection locked="0"/>
    </xf>
    <xf numFmtId="0" fontId="6" fillId="0" borderId="0" xfId="0" applyFont="1" applyBorder="1" applyProtection="1">
      <protection locked="0"/>
    </xf>
    <xf numFmtId="0" fontId="6" fillId="0" borderId="0" xfId="0" applyFont="1" applyAlignment="1" applyProtection="1">
      <alignment horizontal="left"/>
      <protection locked="0"/>
    </xf>
    <xf numFmtId="166" fontId="5" fillId="4" borderId="0" xfId="0" applyNumberFormat="1" applyFont="1" applyFill="1" applyProtection="1"/>
    <xf numFmtId="166" fontId="5" fillId="4" borderId="0" xfId="1" applyNumberFormat="1" applyFont="1" applyFill="1" applyProtection="1"/>
    <xf numFmtId="49" fontId="5" fillId="4" borderId="0" xfId="0" applyNumberFormat="1" applyFont="1" applyFill="1" applyProtection="1">
      <protection locked="0"/>
    </xf>
    <xf numFmtId="0" fontId="5" fillId="4" borderId="0" xfId="0" applyFont="1" applyFill="1" applyProtection="1">
      <protection locked="0"/>
    </xf>
    <xf numFmtId="0" fontId="5" fillId="4" borderId="0" xfId="0" applyFont="1" applyFill="1"/>
    <xf numFmtId="164" fontId="5" fillId="4" borderId="0" xfId="0" applyNumberFormat="1" applyFont="1" applyFill="1"/>
    <xf numFmtId="167" fontId="5" fillId="4" borderId="0" xfId="5" applyNumberFormat="1" applyFont="1" applyFill="1" applyProtection="1"/>
    <xf numFmtId="167" fontId="5" fillId="4" borderId="0" xfId="5" applyNumberFormat="1" applyFont="1" applyFill="1" applyProtection="1">
      <protection locked="0"/>
    </xf>
    <xf numFmtId="166" fontId="5" fillId="4" borderId="0" xfId="1" applyNumberFormat="1" applyFont="1" applyFill="1" applyProtection="1">
      <protection locked="0"/>
    </xf>
    <xf numFmtId="164" fontId="5" fillId="4" borderId="0" xfId="0" applyNumberFormat="1" applyFont="1" applyFill="1" applyProtection="1"/>
    <xf numFmtId="166" fontId="5" fillId="4" borderId="0" xfId="1" applyNumberFormat="1" applyFont="1" applyFill="1"/>
    <xf numFmtId="166" fontId="5" fillId="4" borderId="0" xfId="0" applyNumberFormat="1" applyFont="1" applyFill="1"/>
    <xf numFmtId="164" fontId="5" fillId="4" borderId="0" xfId="0" applyNumberFormat="1" applyFont="1" applyFill="1" applyProtection="1">
      <protection locked="0"/>
    </xf>
    <xf numFmtId="0" fontId="5" fillId="4" borderId="0" xfId="0" applyFont="1" applyFill="1" applyProtection="1"/>
    <xf numFmtId="166" fontId="5" fillId="4" borderId="0" xfId="1" applyNumberFormat="1" applyFont="1" applyFill="1" applyProtection="1"/>
    <xf numFmtId="10" fontId="5" fillId="0" borderId="0" xfId="5" applyNumberFormat="1" applyFont="1" applyProtection="1">
      <protection locked="0"/>
    </xf>
    <xf numFmtId="0" fontId="14" fillId="0" borderId="0" xfId="4" applyFont="1"/>
    <xf numFmtId="0" fontId="5" fillId="4" borderId="0" xfId="0" applyFont="1" applyFill="1" applyProtection="1">
      <protection locked="0"/>
    </xf>
    <xf numFmtId="164" fontId="5" fillId="4" borderId="0" xfId="0" applyNumberFormat="1" applyFont="1" applyFill="1" applyProtection="1">
      <protection locked="0"/>
    </xf>
    <xf numFmtId="166" fontId="5" fillId="4" borderId="0" xfId="2" applyNumberFormat="1" applyFont="1" applyFill="1" applyProtection="1"/>
    <xf numFmtId="165" fontId="5" fillId="0" borderId="0" xfId="5" applyNumberFormat="1" applyFont="1" applyProtection="1">
      <protection locked="0"/>
    </xf>
    <xf numFmtId="44" fontId="5" fillId="0" borderId="0" xfId="1" applyNumberFormat="1" applyFont="1" applyProtection="1">
      <protection locked="0"/>
    </xf>
    <xf numFmtId="44" fontId="5" fillId="0" borderId="0" xfId="5" applyNumberFormat="1" applyFont="1" applyProtection="1">
      <protection locked="0"/>
    </xf>
    <xf numFmtId="164" fontId="5" fillId="4" borderId="0" xfId="0" applyNumberFormat="1" applyFont="1" applyFill="1"/>
    <xf numFmtId="166" fontId="5" fillId="4" borderId="0" xfId="2" applyNumberFormat="1" applyFont="1" applyFill="1"/>
    <xf numFmtId="0" fontId="17" fillId="5" borderId="0" xfId="0" applyFont="1" applyFill="1"/>
    <xf numFmtId="0" fontId="13" fillId="5" borderId="0" xfId="0" applyFont="1" applyFill="1"/>
    <xf numFmtId="0" fontId="11" fillId="5" borderId="5" xfId="0" applyFont="1" applyFill="1" applyBorder="1"/>
    <xf numFmtId="0" fontId="5" fillId="5" borderId="0" xfId="0" applyFont="1" applyFill="1" applyProtection="1">
      <protection locked="0"/>
    </xf>
    <xf numFmtId="0" fontId="5" fillId="5" borderId="0" xfId="0" applyFont="1" applyFill="1"/>
    <xf numFmtId="164" fontId="5" fillId="5" borderId="0" xfId="0" applyNumberFormat="1" applyFont="1" applyFill="1"/>
    <xf numFmtId="166" fontId="5" fillId="5" borderId="0" xfId="1" applyNumberFormat="1" applyFont="1" applyFill="1" applyProtection="1"/>
    <xf numFmtId="164" fontId="5" fillId="5" borderId="0" xfId="0" applyNumberFormat="1" applyFont="1" applyFill="1" applyProtection="1">
      <protection locked="0"/>
    </xf>
    <xf numFmtId="166" fontId="5" fillId="5" borderId="0" xfId="0" applyNumberFormat="1" applyFont="1" applyFill="1" applyProtection="1"/>
    <xf numFmtId="166" fontId="5" fillId="5" borderId="0" xfId="1" applyNumberFormat="1" applyFont="1" applyFill="1" applyAlignment="1" applyProtection="1">
      <alignment horizontal="right"/>
    </xf>
    <xf numFmtId="0" fontId="9" fillId="5" borderId="0" xfId="0" applyFont="1" applyFill="1"/>
    <xf numFmtId="0" fontId="10" fillId="5" borderId="0" xfId="0" applyFont="1" applyFill="1"/>
    <xf numFmtId="166" fontId="5" fillId="5" borderId="0" xfId="1" applyNumberFormat="1" applyFont="1" applyFill="1" applyAlignment="1" applyProtection="1">
      <alignment horizontal="right"/>
      <protection locked="0"/>
    </xf>
    <xf numFmtId="166" fontId="5" fillId="5" borderId="0" xfId="1" applyNumberFormat="1" applyFont="1" applyFill="1" applyProtection="1">
      <protection locked="0"/>
    </xf>
    <xf numFmtId="166" fontId="5" fillId="5" borderId="0" xfId="1" applyNumberFormat="1" applyFont="1" applyFill="1"/>
    <xf numFmtId="164" fontId="5" fillId="5" borderId="0" xfId="0" applyNumberFormat="1" applyFont="1" applyFill="1" applyProtection="1"/>
    <xf numFmtId="166" fontId="5" fillId="5" borderId="0" xfId="1" applyNumberFormat="1" applyFont="1" applyFill="1" applyAlignment="1">
      <alignment horizontal="right"/>
    </xf>
    <xf numFmtId="0" fontId="20" fillId="0" borderId="0" xfId="0" applyFont="1" applyAlignment="1" applyProtection="1">
      <alignment vertical="top" wrapText="1"/>
      <protection locked="0"/>
    </xf>
    <xf numFmtId="0" fontId="5" fillId="4" borderId="0" xfId="0" applyFont="1" applyFill="1" applyAlignment="1" applyProtection="1">
      <alignment vertical="top" wrapText="1"/>
      <protection locked="0"/>
    </xf>
    <xf numFmtId="0" fontId="21" fillId="0" borderId="0" xfId="0" applyFont="1" applyBorder="1" applyAlignment="1" applyProtection="1">
      <alignment horizontal="left" vertical="center" wrapText="1"/>
      <protection locked="0"/>
    </xf>
    <xf numFmtId="0" fontId="20" fillId="0" borderId="9" xfId="0" applyFont="1" applyBorder="1" applyAlignment="1" applyProtection="1">
      <alignment vertical="top" wrapText="1"/>
      <protection locked="0"/>
    </xf>
    <xf numFmtId="44" fontId="20" fillId="6" borderId="9" xfId="0" applyNumberFormat="1" applyFont="1" applyFill="1" applyBorder="1" applyAlignment="1" applyProtection="1">
      <alignment vertical="top" wrapText="1"/>
      <protection locked="0"/>
    </xf>
    <xf numFmtId="42" fontId="20" fillId="7" borderId="9" xfId="0" applyNumberFormat="1" applyFont="1" applyFill="1" applyBorder="1" applyAlignment="1" applyProtection="1">
      <alignment vertical="top" wrapText="1"/>
      <protection locked="0"/>
    </xf>
    <xf numFmtId="44" fontId="20" fillId="0" borderId="9" xfId="0" applyNumberFormat="1" applyFont="1" applyBorder="1" applyAlignment="1" applyProtection="1">
      <alignment vertical="top" wrapText="1"/>
      <protection locked="0"/>
    </xf>
    <xf numFmtId="3" fontId="20" fillId="0" borderId="9" xfId="0" applyNumberFormat="1" applyFont="1" applyBorder="1" applyAlignment="1" applyProtection="1">
      <alignment vertical="top" wrapText="1"/>
      <protection locked="0"/>
    </xf>
    <xf numFmtId="44" fontId="20" fillId="6" borderId="9" xfId="0" applyNumberFormat="1" applyFont="1" applyFill="1" applyBorder="1" applyAlignment="1" applyProtection="1">
      <alignment vertical="top" wrapText="1"/>
    </xf>
    <xf numFmtId="0" fontId="20" fillId="7" borderId="9" xfId="0" applyFont="1" applyFill="1" applyBorder="1" applyAlignment="1" applyProtection="1">
      <alignment vertical="top" wrapText="1"/>
      <protection locked="0"/>
    </xf>
    <xf numFmtId="1" fontId="20" fillId="0" borderId="9" xfId="0" applyNumberFormat="1" applyFont="1" applyBorder="1" applyAlignment="1" applyProtection="1">
      <alignment vertical="top" wrapText="1"/>
      <protection locked="0"/>
    </xf>
    <xf numFmtId="44" fontId="19" fillId="6" borderId="9" xfId="0" applyNumberFormat="1" applyFont="1" applyFill="1" applyBorder="1" applyAlignment="1" applyProtection="1">
      <alignment vertical="top" wrapText="1"/>
    </xf>
    <xf numFmtId="0" fontId="19" fillId="0" borderId="0" xfId="0" applyFont="1" applyBorder="1" applyAlignment="1" applyProtection="1">
      <alignment horizontal="left" vertical="top" wrapText="1"/>
      <protection locked="0"/>
    </xf>
    <xf numFmtId="44" fontId="19" fillId="0" borderId="0" xfId="0" applyNumberFormat="1" applyFont="1" applyFill="1" applyBorder="1" applyAlignment="1" applyProtection="1">
      <alignment vertical="top" wrapText="1"/>
      <protection locked="0"/>
    </xf>
    <xf numFmtId="37" fontId="20" fillId="8" borderId="9" xfId="0" applyNumberFormat="1" applyFont="1" applyFill="1" applyBorder="1" applyAlignment="1" applyProtection="1">
      <alignment vertical="top" wrapText="1"/>
    </xf>
    <xf numFmtId="0" fontId="20" fillId="8" borderId="0" xfId="0" applyFont="1" applyFill="1" applyAlignment="1" applyProtection="1">
      <alignment vertical="top" wrapText="1"/>
      <protection locked="0"/>
    </xf>
    <xf numFmtId="0" fontId="19" fillId="8" borderId="0" xfId="0" applyFont="1" applyFill="1" applyBorder="1" applyAlignment="1" applyProtection="1">
      <alignment horizontal="left" vertical="top" wrapText="1"/>
      <protection locked="0"/>
    </xf>
    <xf numFmtId="44" fontId="19" fillId="8" borderId="0" xfId="0" applyNumberFormat="1" applyFont="1" applyFill="1" applyBorder="1" applyAlignment="1" applyProtection="1">
      <alignment vertical="top" wrapText="1"/>
    </xf>
    <xf numFmtId="0" fontId="20" fillId="7" borderId="9" xfId="0" applyFont="1" applyFill="1" applyBorder="1" applyAlignment="1" applyProtection="1">
      <alignment vertical="top" wrapText="1"/>
    </xf>
    <xf numFmtId="0" fontId="19" fillId="9" borderId="1" xfId="0" applyFont="1" applyFill="1" applyBorder="1" applyAlignment="1" applyProtection="1">
      <alignment horizontal="center" vertical="top" wrapText="1"/>
      <protection locked="0"/>
    </xf>
    <xf numFmtId="0" fontId="19" fillId="9" borderId="17" xfId="0" applyFont="1" applyFill="1" applyBorder="1" applyAlignment="1" applyProtection="1">
      <alignment horizontal="center" vertical="top" wrapText="1"/>
      <protection locked="0"/>
    </xf>
    <xf numFmtId="0" fontId="20" fillId="9" borderId="18" xfId="0" applyFont="1" applyFill="1" applyBorder="1" applyAlignment="1" applyProtection="1">
      <alignment vertical="top" wrapText="1"/>
      <protection locked="0"/>
    </xf>
    <xf numFmtId="44" fontId="20" fillId="9" borderId="0" xfId="0" applyNumberFormat="1" applyFont="1" applyFill="1" applyBorder="1" applyAlignment="1" applyProtection="1">
      <alignment vertical="top" wrapText="1"/>
      <protection locked="0"/>
    </xf>
    <xf numFmtId="0" fontId="20" fillId="9" borderId="16" xfId="0" applyFont="1" applyFill="1" applyBorder="1" applyAlignment="1" applyProtection="1">
      <alignment vertical="top" wrapText="1"/>
      <protection locked="0"/>
    </xf>
    <xf numFmtId="44" fontId="20" fillId="9" borderId="1" xfId="0" applyNumberFormat="1" applyFont="1" applyFill="1" applyBorder="1" applyAlignment="1" applyProtection="1">
      <alignment vertical="top" wrapText="1"/>
      <protection locked="0"/>
    </xf>
    <xf numFmtId="0" fontId="19" fillId="9" borderId="20" xfId="0" applyFont="1" applyFill="1" applyBorder="1" applyAlignment="1" applyProtection="1">
      <alignment vertical="top" wrapText="1"/>
      <protection locked="0"/>
    </xf>
    <xf numFmtId="0" fontId="23" fillId="0" borderId="0" xfId="0" applyFont="1" applyBorder="1" applyProtection="1">
      <protection locked="0"/>
    </xf>
    <xf numFmtId="0" fontId="23" fillId="0" borderId="0" xfId="0" applyFont="1" applyProtection="1">
      <protection locked="0"/>
    </xf>
    <xf numFmtId="0" fontId="19" fillId="9" borderId="22" xfId="0" applyFont="1" applyFill="1" applyBorder="1" applyAlignment="1" applyProtection="1">
      <alignment horizontal="center" vertical="top" wrapText="1"/>
      <protection locked="0"/>
    </xf>
    <xf numFmtId="0" fontId="19" fillId="9" borderId="11" xfId="0" applyFont="1" applyFill="1" applyBorder="1" applyAlignment="1" applyProtection="1">
      <alignment horizontal="center" vertical="top" wrapText="1"/>
      <protection locked="0"/>
    </xf>
    <xf numFmtId="0" fontId="5" fillId="10" borderId="0" xfId="1" applyNumberFormat="1" applyFont="1" applyFill="1" applyProtection="1"/>
    <xf numFmtId="0" fontId="5" fillId="6" borderId="0" xfId="0" applyFont="1" applyFill="1" applyProtection="1">
      <protection locked="0"/>
    </xf>
    <xf numFmtId="164" fontId="5" fillId="6" borderId="0" xfId="0" applyNumberFormat="1" applyFont="1" applyFill="1" applyProtection="1">
      <protection locked="0"/>
    </xf>
    <xf numFmtId="164" fontId="5" fillId="6" borderId="0" xfId="0" applyNumberFormat="1" applyFont="1" applyFill="1"/>
    <xf numFmtId="166" fontId="5" fillId="6" borderId="0" xfId="1" applyNumberFormat="1" applyFont="1" applyFill="1" applyProtection="1"/>
    <xf numFmtId="166" fontId="5" fillId="6" borderId="0" xfId="1" applyNumberFormat="1" applyFont="1" applyFill="1" applyProtection="1">
      <protection locked="0"/>
    </xf>
    <xf numFmtId="0" fontId="14" fillId="0" borderId="0" xfId="0" applyFont="1" applyAlignment="1">
      <alignment vertical="top" wrapText="1"/>
    </xf>
    <xf numFmtId="0" fontId="14" fillId="0" borderId="0" xfId="0" applyFont="1" applyAlignment="1">
      <alignment horizontal="left" vertical="top" wrapText="1"/>
    </xf>
    <xf numFmtId="0" fontId="18" fillId="0" borderId="0" xfId="0" applyFont="1" applyAlignment="1">
      <alignment vertical="top" wrapText="1"/>
    </xf>
    <xf numFmtId="0" fontId="11" fillId="0" borderId="0" xfId="0" applyFont="1" applyAlignment="1">
      <alignment vertical="top" wrapText="1"/>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vertical="top" wrapText="1"/>
    </xf>
    <xf numFmtId="0" fontId="11" fillId="0" borderId="0" xfId="0" applyFont="1" applyBorder="1" applyAlignment="1">
      <alignment vertical="top" wrapText="1"/>
    </xf>
    <xf numFmtId="0" fontId="11" fillId="0" borderId="0" xfId="0" applyNumberFormat="1" applyFont="1" applyBorder="1" applyAlignment="1">
      <alignment vertical="top" wrapText="1"/>
    </xf>
    <xf numFmtId="0" fontId="11" fillId="0" borderId="0" xfId="0" applyNumberFormat="1" applyFont="1" applyBorder="1" applyAlignment="1">
      <alignment horizontal="left" vertical="top" wrapText="1"/>
    </xf>
    <xf numFmtId="44" fontId="20" fillId="9" borderId="0" xfId="0" applyNumberFormat="1" applyFont="1" applyFill="1" applyBorder="1" applyAlignment="1" applyProtection="1">
      <alignment vertical="top" wrapText="1"/>
    </xf>
    <xf numFmtId="44" fontId="20" fillId="9" borderId="19" xfId="0" applyNumberFormat="1" applyFont="1" applyFill="1" applyBorder="1" applyAlignment="1" applyProtection="1">
      <alignment vertical="top" wrapText="1"/>
    </xf>
    <xf numFmtId="44" fontId="20" fillId="9" borderId="1" xfId="0" applyNumberFormat="1" applyFont="1" applyFill="1" applyBorder="1" applyAlignment="1" applyProtection="1">
      <alignment vertical="top" wrapText="1"/>
    </xf>
    <xf numFmtId="44" fontId="20" fillId="9" borderId="17" xfId="0" applyNumberFormat="1" applyFont="1" applyFill="1" applyBorder="1" applyAlignment="1" applyProtection="1">
      <alignment vertical="top" wrapText="1"/>
    </xf>
    <xf numFmtId="44" fontId="19" fillId="9" borderId="5" xfId="0" applyNumberFormat="1" applyFont="1" applyFill="1" applyBorder="1" applyAlignment="1" applyProtection="1">
      <alignment vertical="top" wrapText="1"/>
    </xf>
    <xf numFmtId="44" fontId="19" fillId="9" borderId="21" xfId="0" applyNumberFormat="1" applyFont="1" applyFill="1" applyBorder="1" applyAlignment="1" applyProtection="1">
      <alignment vertical="top" wrapText="1"/>
    </xf>
    <xf numFmtId="166" fontId="5" fillId="4" borderId="0" xfId="10" applyNumberFormat="1" applyFont="1" applyFill="1"/>
    <xf numFmtId="166" fontId="5" fillId="4" borderId="0" xfId="10" applyNumberFormat="1" applyFont="1" applyFill="1" applyProtection="1"/>
    <xf numFmtId="9" fontId="5" fillId="0" borderId="0" xfId="5" applyFont="1" applyProtection="1"/>
    <xf numFmtId="10" fontId="5" fillId="0" borderId="0" xfId="0" applyNumberFormat="1" applyFont="1" applyFill="1"/>
    <xf numFmtId="168" fontId="5" fillId="0" borderId="0" xfId="0" applyNumberFormat="1" applyFont="1" applyFill="1"/>
    <xf numFmtId="0" fontId="5" fillId="5" borderId="12" xfId="0" applyFont="1" applyFill="1" applyBorder="1"/>
    <xf numFmtId="0" fontId="5" fillId="5" borderId="9" xfId="0" applyNumberFormat="1" applyFont="1" applyFill="1" applyBorder="1" applyProtection="1">
      <protection locked="0"/>
    </xf>
    <xf numFmtId="0" fontId="7" fillId="5" borderId="10" xfId="0" applyFont="1" applyFill="1" applyBorder="1"/>
    <xf numFmtId="0" fontId="11" fillId="5" borderId="0" xfId="0" applyFont="1" applyFill="1"/>
    <xf numFmtId="0" fontId="0" fillId="4" borderId="24" xfId="0" applyFill="1" applyBorder="1"/>
    <xf numFmtId="0" fontId="24" fillId="4" borderId="25" xfId="0" applyFont="1" applyFill="1" applyBorder="1" applyAlignment="1">
      <alignment horizontal="center"/>
    </xf>
    <xf numFmtId="0" fontId="24" fillId="4" borderId="1" xfId="0" applyFont="1" applyFill="1" applyBorder="1" applyAlignment="1">
      <alignment horizontal="center"/>
    </xf>
    <xf numFmtId="0" fontId="24" fillId="4" borderId="26" xfId="0" applyFont="1" applyFill="1" applyBorder="1" applyAlignment="1">
      <alignment horizontal="center"/>
    </xf>
    <xf numFmtId="0" fontId="1" fillId="6" borderId="2" xfId="0" applyFont="1" applyFill="1" applyBorder="1"/>
    <xf numFmtId="170" fontId="1" fillId="6" borderId="0" xfId="11" applyNumberFormat="1" applyFont="1" applyFill="1" applyAlignment="1">
      <alignment horizontal="center"/>
    </xf>
    <xf numFmtId="170" fontId="0" fillId="6" borderId="27" xfId="11" applyNumberFormat="1" applyFont="1" applyFill="1" applyBorder="1" applyAlignment="1">
      <alignment horizontal="center"/>
    </xf>
    <xf numFmtId="170" fontId="0" fillId="6" borderId="0" xfId="11" applyNumberFormat="1" applyFont="1" applyFill="1" applyAlignment="1">
      <alignment horizontal="center"/>
    </xf>
    <xf numFmtId="170" fontId="0" fillId="6" borderId="4" xfId="11" applyNumberFormat="1" applyFont="1" applyFill="1" applyBorder="1" applyAlignment="1">
      <alignment horizontal="center"/>
    </xf>
    <xf numFmtId="0" fontId="0" fillId="0" borderId="2" xfId="0" applyBorder="1"/>
    <xf numFmtId="170" fontId="0" fillId="0" borderId="0" xfId="0" applyNumberFormat="1" applyAlignment="1">
      <alignment horizontal="center"/>
    </xf>
    <xf numFmtId="170" fontId="0" fillId="0" borderId="27" xfId="0" applyNumberFormat="1" applyBorder="1" applyAlignment="1">
      <alignment horizontal="center"/>
    </xf>
    <xf numFmtId="170" fontId="0" fillId="0" borderId="4" xfId="0" applyNumberFormat="1" applyBorder="1" applyAlignment="1">
      <alignment horizontal="center"/>
    </xf>
    <xf numFmtId="170" fontId="0" fillId="6" borderId="0" xfId="0" applyNumberFormat="1" applyFill="1" applyAlignment="1">
      <alignment horizontal="center"/>
    </xf>
    <xf numFmtId="170" fontId="0" fillId="6" borderId="27" xfId="0" applyNumberFormat="1" applyFill="1" applyBorder="1" applyAlignment="1">
      <alignment horizontal="center"/>
    </xf>
    <xf numFmtId="170" fontId="0" fillId="6" borderId="4" xfId="0" applyNumberFormat="1" applyFill="1" applyBorder="1" applyAlignment="1">
      <alignment horizontal="center"/>
    </xf>
    <xf numFmtId="0" fontId="5" fillId="0" borderId="18" xfId="0" applyFont="1" applyBorder="1" applyAlignment="1">
      <alignment horizontal="left"/>
    </xf>
    <xf numFmtId="0" fontId="5" fillId="4" borderId="0" xfId="0" applyFont="1" applyFill="1" applyBorder="1"/>
    <xf numFmtId="164" fontId="5" fillId="4" borderId="0" xfId="0" applyNumberFormat="1" applyFont="1" applyFill="1" applyBorder="1"/>
    <xf numFmtId="0" fontId="7" fillId="4" borderId="19" xfId="0" applyFont="1" applyFill="1" applyBorder="1"/>
    <xf numFmtId="0" fontId="5" fillId="0" borderId="18" xfId="0" applyFont="1" applyBorder="1"/>
    <xf numFmtId="0" fontId="7" fillId="0" borderId="19" xfId="0" applyFont="1" applyBorder="1"/>
    <xf numFmtId="0" fontId="7" fillId="0" borderId="13" xfId="0" applyFont="1" applyBorder="1"/>
    <xf numFmtId="0" fontId="5" fillId="0" borderId="14" xfId="0" applyFont="1" applyBorder="1"/>
    <xf numFmtId="0" fontId="7" fillId="0" borderId="15" xfId="0" applyFont="1" applyBorder="1"/>
    <xf numFmtId="0" fontId="5" fillId="0" borderId="16" xfId="0" applyFont="1" applyFill="1" applyBorder="1" applyProtection="1">
      <protection locked="0"/>
    </xf>
    <xf numFmtId="44" fontId="5" fillId="0" borderId="1" xfId="1" applyFont="1" applyBorder="1"/>
    <xf numFmtId="44" fontId="7" fillId="0" borderId="17" xfId="1" applyFont="1" applyBorder="1"/>
    <xf numFmtId="0" fontId="5" fillId="0" borderId="18" xfId="0" applyFont="1" applyFill="1" applyBorder="1" applyProtection="1">
      <protection locked="0"/>
    </xf>
    <xf numFmtId="42" fontId="5" fillId="0" borderId="0" xfId="1" applyNumberFormat="1" applyFont="1" applyBorder="1"/>
    <xf numFmtId="42" fontId="7" fillId="0" borderId="19" xfId="1" applyNumberFormat="1" applyFont="1" applyBorder="1"/>
    <xf numFmtId="42" fontId="5" fillId="0" borderId="1" xfId="1" applyNumberFormat="1" applyFont="1" applyBorder="1"/>
    <xf numFmtId="42" fontId="7" fillId="0" borderId="17" xfId="1" applyNumberFormat="1" applyFont="1" applyBorder="1"/>
    <xf numFmtId="0" fontId="7" fillId="0" borderId="0" xfId="0" applyFont="1" applyFill="1" applyBorder="1"/>
    <xf numFmtId="42" fontId="5" fillId="0" borderId="0" xfId="1" applyNumberFormat="1" applyFont="1" applyFill="1" applyBorder="1"/>
    <xf numFmtId="42" fontId="7" fillId="0" borderId="19" xfId="1" applyNumberFormat="1" applyFont="1" applyFill="1" applyBorder="1"/>
    <xf numFmtId="0" fontId="5" fillId="0" borderId="20" xfId="0" applyFont="1" applyBorder="1"/>
    <xf numFmtId="0" fontId="5" fillId="0" borderId="5" xfId="0" applyFont="1" applyBorder="1"/>
    <xf numFmtId="0" fontId="5" fillId="0" borderId="13" xfId="0" applyFont="1" applyBorder="1"/>
    <xf numFmtId="42" fontId="5" fillId="0" borderId="14" xfId="1" applyNumberFormat="1" applyFont="1" applyBorder="1"/>
    <xf numFmtId="42" fontId="7" fillId="0" borderId="15" xfId="1" applyNumberFormat="1" applyFont="1" applyBorder="1"/>
    <xf numFmtId="0" fontId="7" fillId="0" borderId="18" xfId="0" applyFont="1" applyBorder="1"/>
    <xf numFmtId="0" fontId="5" fillId="0" borderId="16" xfId="0" applyFont="1" applyBorder="1"/>
    <xf numFmtId="0" fontId="7" fillId="0" borderId="20" xfId="0" applyFont="1" applyFill="1" applyBorder="1" applyProtection="1">
      <protection locked="0"/>
    </xf>
    <xf numFmtId="0" fontId="7" fillId="6" borderId="5" xfId="0" applyFont="1" applyFill="1" applyBorder="1" applyProtection="1">
      <protection locked="0"/>
    </xf>
    <xf numFmtId="0" fontId="5" fillId="6" borderId="5" xfId="0" applyFont="1" applyFill="1" applyBorder="1"/>
    <xf numFmtId="42" fontId="7" fillId="6" borderId="5" xfId="1" applyNumberFormat="1" applyFont="1" applyFill="1" applyBorder="1"/>
    <xf numFmtId="42" fontId="7" fillId="6" borderId="21" xfId="1" applyNumberFormat="1" applyFont="1" applyFill="1" applyBorder="1"/>
    <xf numFmtId="0" fontId="7" fillId="0" borderId="18" xfId="0" applyFont="1" applyBorder="1" applyProtection="1">
      <protection locked="0"/>
    </xf>
    <xf numFmtId="0" fontId="5" fillId="0" borderId="18" xfId="0" applyFont="1" applyBorder="1" applyProtection="1">
      <protection locked="0"/>
    </xf>
    <xf numFmtId="0" fontId="5" fillId="0" borderId="0" xfId="0" applyFont="1" applyBorder="1" applyProtection="1">
      <protection locked="0"/>
    </xf>
    <xf numFmtId="5" fontId="5" fillId="0" borderId="0" xfId="1" applyNumberFormat="1" applyFont="1" applyBorder="1"/>
    <xf numFmtId="5" fontId="7" fillId="0" borderId="19" xfId="1" applyNumberFormat="1" applyFont="1" applyBorder="1"/>
    <xf numFmtId="0" fontId="5" fillId="0" borderId="16" xfId="0" applyFont="1" applyBorder="1" applyProtection="1">
      <protection locked="0"/>
    </xf>
    <xf numFmtId="5" fontId="5" fillId="0" borderId="1" xfId="1" applyNumberFormat="1" applyFont="1" applyBorder="1"/>
    <xf numFmtId="5" fontId="7" fillId="0" borderId="17" xfId="1" applyNumberFormat="1" applyFont="1" applyBorder="1"/>
    <xf numFmtId="0" fontId="7" fillId="0" borderId="5" xfId="0" applyFont="1" applyFill="1" applyBorder="1" applyProtection="1">
      <protection locked="0"/>
    </xf>
    <xf numFmtId="5" fontId="5" fillId="0" borderId="14" xfId="1" applyNumberFormat="1" applyFont="1" applyBorder="1"/>
    <xf numFmtId="5" fontId="7" fillId="0" borderId="15" xfId="1" applyNumberFormat="1" applyFont="1" applyBorder="1"/>
    <xf numFmtId="0" fontId="5" fillId="0" borderId="33" xfId="0" applyFont="1" applyBorder="1" applyProtection="1">
      <protection locked="0"/>
    </xf>
    <xf numFmtId="0" fontId="5" fillId="0" borderId="32" xfId="0" applyFont="1" applyBorder="1"/>
    <xf numFmtId="0" fontId="5" fillId="0" borderId="35" xfId="0" applyFont="1" applyBorder="1" applyProtection="1">
      <protection locked="0"/>
    </xf>
    <xf numFmtId="0" fontId="5" fillId="0" borderId="23" xfId="0" applyFont="1" applyBorder="1"/>
    <xf numFmtId="0" fontId="7" fillId="0" borderId="0" xfId="0" applyFont="1" applyFill="1" applyBorder="1" applyProtection="1">
      <protection locked="0"/>
    </xf>
    <xf numFmtId="0" fontId="7" fillId="0" borderId="0" xfId="0" applyFont="1" applyFill="1" applyBorder="1" applyAlignment="1">
      <alignment horizontal="right"/>
    </xf>
    <xf numFmtId="0" fontId="5" fillId="0" borderId="0" xfId="0" applyFont="1" applyFill="1" applyBorder="1" applyAlignment="1"/>
    <xf numFmtId="5" fontId="7" fillId="0" borderId="0" xfId="1" applyNumberFormat="1" applyFont="1" applyFill="1" applyBorder="1"/>
    <xf numFmtId="5" fontId="7" fillId="0" borderId="19" xfId="1" applyNumberFormat="1" applyFont="1" applyFill="1" applyBorder="1"/>
    <xf numFmtId="0" fontId="7" fillId="0" borderId="16" xfId="0" applyFont="1" applyBorder="1"/>
    <xf numFmtId="0" fontId="7" fillId="0" borderId="1" xfId="0" applyFont="1" applyFill="1" applyBorder="1" applyProtection="1">
      <protection locked="0"/>
    </xf>
    <xf numFmtId="0" fontId="7" fillId="0" borderId="1" xfId="0" applyFont="1" applyFill="1" applyBorder="1" applyAlignment="1">
      <alignment horizontal="right"/>
    </xf>
    <xf numFmtId="0" fontId="5" fillId="0" borderId="1" xfId="0" applyFont="1" applyFill="1" applyBorder="1" applyAlignment="1"/>
    <xf numFmtId="5" fontId="7" fillId="0" borderId="1" xfId="1" applyNumberFormat="1" applyFont="1" applyFill="1" applyBorder="1"/>
    <xf numFmtId="5" fontId="7" fillId="0" borderId="17" xfId="1" applyNumberFormat="1" applyFont="1" applyFill="1" applyBorder="1"/>
    <xf numFmtId="0" fontId="5" fillId="0" borderId="32" xfId="0" applyFont="1" applyFill="1" applyBorder="1"/>
    <xf numFmtId="0" fontId="7" fillId="0" borderId="32" xfId="0" applyFont="1" applyFill="1" applyBorder="1" applyAlignment="1">
      <alignment horizontal="right"/>
    </xf>
    <xf numFmtId="0" fontId="5" fillId="0" borderId="32" xfId="0" applyFont="1" applyBorder="1" applyAlignment="1">
      <alignment horizontal="right"/>
    </xf>
    <xf numFmtId="5" fontId="5" fillId="0" borderId="0" xfId="1" applyNumberFormat="1" applyFont="1"/>
    <xf numFmtId="5" fontId="7" fillId="0" borderId="0" xfId="1" applyNumberFormat="1" applyFont="1"/>
    <xf numFmtId="0" fontId="7" fillId="0" borderId="0" xfId="0" applyFont="1"/>
    <xf numFmtId="0" fontId="7" fillId="5" borderId="13" xfId="0" applyFont="1" applyFill="1" applyBorder="1"/>
    <xf numFmtId="0" fontId="5" fillId="5" borderId="14" xfId="0" applyFont="1" applyFill="1" applyBorder="1"/>
    <xf numFmtId="0" fontId="7" fillId="5" borderId="28" xfId="0" applyFont="1" applyFill="1" applyBorder="1" applyAlignment="1"/>
    <xf numFmtId="0" fontId="5" fillId="5" borderId="28" xfId="0" applyFont="1" applyFill="1" applyBorder="1" applyAlignment="1"/>
    <xf numFmtId="2" fontId="7" fillId="5" borderId="29" xfId="0" applyNumberFormat="1" applyFont="1" applyFill="1" applyBorder="1" applyAlignment="1"/>
    <xf numFmtId="0" fontId="5" fillId="5" borderId="30" xfId="0" applyFont="1" applyFill="1" applyBorder="1"/>
    <xf numFmtId="169" fontId="7" fillId="5" borderId="31" xfId="0" applyNumberFormat="1" applyFont="1" applyFill="1" applyBorder="1" applyAlignment="1"/>
    <xf numFmtId="164" fontId="5" fillId="5" borderId="0" xfId="0" applyNumberFormat="1" applyFont="1" applyFill="1" applyBorder="1"/>
    <xf numFmtId="0" fontId="7" fillId="5" borderId="19" xfId="0" applyFont="1" applyFill="1" applyBorder="1"/>
    <xf numFmtId="0" fontId="7" fillId="5" borderId="0" xfId="0" applyFont="1" applyFill="1" applyBorder="1"/>
    <xf numFmtId="0" fontId="5" fillId="5" borderId="0" xfId="0" applyFont="1" applyFill="1" applyBorder="1"/>
    <xf numFmtId="42" fontId="7" fillId="5" borderId="0" xfId="1" applyNumberFormat="1" applyFont="1" applyFill="1" applyBorder="1"/>
    <xf numFmtId="42" fontId="7" fillId="5" borderId="19" xfId="1" applyNumberFormat="1" applyFont="1" applyFill="1" applyBorder="1"/>
    <xf numFmtId="42" fontId="7" fillId="5" borderId="1" xfId="1" applyNumberFormat="1" applyFont="1" applyFill="1" applyBorder="1"/>
    <xf numFmtId="42" fontId="7" fillId="5" borderId="17" xfId="1" applyNumberFormat="1" applyFont="1" applyFill="1" applyBorder="1"/>
    <xf numFmtId="0" fontId="7" fillId="5" borderId="1" xfId="0" applyFont="1" applyFill="1" applyBorder="1"/>
    <xf numFmtId="0" fontId="7" fillId="5" borderId="17" xfId="0" applyFont="1" applyFill="1" applyBorder="1"/>
    <xf numFmtId="42" fontId="7" fillId="11" borderId="5" xfId="1" applyNumberFormat="1" applyFont="1" applyFill="1" applyBorder="1"/>
    <xf numFmtId="42" fontId="7" fillId="11" borderId="21" xfId="1" applyNumberFormat="1" applyFont="1" applyFill="1" applyBorder="1"/>
    <xf numFmtId="42" fontId="7" fillId="11" borderId="0" xfId="1" applyNumberFormat="1" applyFont="1" applyFill="1" applyBorder="1"/>
    <xf numFmtId="42" fontId="7" fillId="11" borderId="19" xfId="1" applyNumberFormat="1" applyFont="1" applyFill="1" applyBorder="1"/>
    <xf numFmtId="5" fontId="7" fillId="5" borderId="5" xfId="1" applyNumberFormat="1" applyFont="1" applyFill="1" applyBorder="1"/>
    <xf numFmtId="5" fontId="7" fillId="5" borderId="21" xfId="1" applyNumberFormat="1" applyFont="1" applyFill="1" applyBorder="1"/>
    <xf numFmtId="5" fontId="7" fillId="5" borderId="32" xfId="1" applyNumberFormat="1" applyFont="1" applyFill="1" applyBorder="1"/>
    <xf numFmtId="5" fontId="7" fillId="5" borderId="34" xfId="1" applyNumberFormat="1" applyFont="1" applyFill="1" applyBorder="1"/>
    <xf numFmtId="5" fontId="7" fillId="5" borderId="23" xfId="1" applyNumberFormat="1" applyFont="1" applyFill="1" applyBorder="1"/>
    <xf numFmtId="5" fontId="7" fillId="5" borderId="36" xfId="1" applyNumberFormat="1" applyFont="1" applyFill="1" applyBorder="1"/>
    <xf numFmtId="0" fontId="7" fillId="5" borderId="0" xfId="0" applyFont="1" applyFill="1" applyBorder="1" applyProtection="1">
      <protection locked="0"/>
    </xf>
    <xf numFmtId="0" fontId="7" fillId="5" borderId="0" xfId="0" applyFont="1" applyFill="1" applyBorder="1" applyAlignment="1">
      <alignment horizontal="right"/>
    </xf>
    <xf numFmtId="0" fontId="5" fillId="5" borderId="0" xfId="0" applyFont="1" applyFill="1" applyBorder="1" applyAlignment="1"/>
    <xf numFmtId="5" fontId="7" fillId="5" borderId="0" xfId="1" applyNumberFormat="1" applyFont="1" applyFill="1" applyBorder="1"/>
    <xf numFmtId="5" fontId="7" fillId="5" borderId="19" xfId="1" applyNumberFormat="1" applyFont="1" applyFill="1" applyBorder="1"/>
    <xf numFmtId="0" fontId="5" fillId="5" borderId="37" xfId="0" applyFont="1" applyFill="1" applyBorder="1"/>
    <xf numFmtId="42" fontId="5" fillId="5" borderId="0" xfId="1" applyNumberFormat="1" applyFont="1" applyFill="1"/>
    <xf numFmtId="42" fontId="7" fillId="5" borderId="0" xfId="1" applyNumberFormat="1" applyFont="1" applyFill="1"/>
    <xf numFmtId="42" fontId="5" fillId="5" borderId="1" xfId="1" applyNumberFormat="1" applyFont="1" applyFill="1" applyBorder="1"/>
    <xf numFmtId="42" fontId="7" fillId="5" borderId="37" xfId="1" applyNumberFormat="1" applyFont="1" applyFill="1" applyBorder="1"/>
    <xf numFmtId="42" fontId="7" fillId="0" borderId="0" xfId="0" applyNumberFormat="1" applyFont="1"/>
    <xf numFmtId="169" fontId="5" fillId="5" borderId="28" xfId="0" applyNumberFormat="1" applyFont="1" applyFill="1" applyBorder="1" applyAlignment="1" applyProtection="1">
      <protection locked="0"/>
    </xf>
    <xf numFmtId="0" fontId="5" fillId="5" borderId="30" xfId="0" applyFont="1" applyFill="1" applyBorder="1" applyProtection="1">
      <protection locked="0"/>
    </xf>
    <xf numFmtId="169" fontId="5" fillId="5" borderId="9" xfId="0" applyNumberFormat="1" applyFont="1" applyFill="1" applyBorder="1" applyProtection="1">
      <protection locked="0"/>
    </xf>
    <xf numFmtId="49" fontId="5" fillId="0" borderId="0" xfId="0" applyNumberFormat="1" applyFont="1" applyBorder="1"/>
    <xf numFmtId="0" fontId="12" fillId="0" borderId="0" xfId="0" applyFont="1" applyBorder="1" applyAlignment="1">
      <alignment horizontal="left" vertical="top" wrapText="1"/>
    </xf>
    <xf numFmtId="0" fontId="12" fillId="0" borderId="0" xfId="0" applyNumberFormat="1" applyFont="1" applyBorder="1" applyAlignment="1">
      <alignment horizontal="left" vertical="top" wrapText="1"/>
    </xf>
    <xf numFmtId="0" fontId="15" fillId="0" borderId="0" xfId="0" applyFont="1" applyBorder="1" applyAlignment="1">
      <alignment horizontal="left" vertical="top" wrapText="1"/>
    </xf>
    <xf numFmtId="0" fontId="14" fillId="0" borderId="0" xfId="0" applyNumberFormat="1" applyFont="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wrapText="1"/>
    </xf>
    <xf numFmtId="0" fontId="14"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0" fontId="12" fillId="0" borderId="0" xfId="0" applyFont="1" applyAlignment="1">
      <alignment vertical="top" wrapText="1"/>
    </xf>
    <xf numFmtId="0" fontId="15"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9" applyFont="1" applyAlignment="1">
      <alignment horizontal="left" vertical="top" wrapText="1"/>
    </xf>
    <xf numFmtId="0" fontId="11" fillId="0" borderId="0" xfId="0" applyNumberFormat="1" applyFont="1" applyAlignment="1">
      <alignment horizontal="left" vertical="top" wrapText="1"/>
    </xf>
    <xf numFmtId="0" fontId="14" fillId="0" borderId="0" xfId="0" applyFont="1" applyBorder="1" applyAlignment="1">
      <alignment horizontal="left" vertical="top" wrapText="1"/>
    </xf>
    <xf numFmtId="0" fontId="7" fillId="0" borderId="0" xfId="0" applyFont="1" applyFill="1" applyBorder="1" applyAlignment="1" applyProtection="1">
      <alignment horizontal="left" vertical="top" wrapText="1"/>
      <protection locked="0"/>
    </xf>
    <xf numFmtId="0" fontId="7" fillId="5" borderId="0" xfId="0" applyFont="1" applyFill="1" applyAlignment="1">
      <alignment wrapText="1"/>
    </xf>
    <xf numFmtId="0" fontId="0" fillId="5" borderId="0" xfId="0" applyFill="1" applyAlignment="1">
      <alignment wrapText="1"/>
    </xf>
    <xf numFmtId="0" fontId="7" fillId="5" borderId="9" xfId="0" applyFont="1" applyFill="1" applyBorder="1" applyAlignment="1"/>
    <xf numFmtId="0" fontId="0" fillId="5" borderId="9" xfId="0" applyFill="1" applyBorder="1" applyAlignment="1"/>
    <xf numFmtId="2" fontId="7" fillId="5" borderId="10" xfId="0" applyNumberFormat="1" applyFont="1" applyFill="1" applyBorder="1" applyAlignment="1"/>
    <xf numFmtId="2" fontId="24" fillId="5" borderId="12" xfId="0" applyNumberFormat="1" applyFont="1" applyFill="1" applyBorder="1" applyAlignment="1"/>
    <xf numFmtId="0" fontId="7" fillId="0" borderId="0" xfId="0" applyFont="1" applyAlignment="1" applyProtection="1">
      <alignment horizontal="left" vertical="top" wrapText="1"/>
      <protection locked="0"/>
    </xf>
    <xf numFmtId="0" fontId="7" fillId="5" borderId="18" xfId="0" applyFont="1" applyFill="1" applyBorder="1" applyAlignment="1">
      <alignment wrapText="1"/>
    </xf>
    <xf numFmtId="0" fontId="5" fillId="5" borderId="0" xfId="0" applyFont="1" applyFill="1" applyBorder="1" applyAlignment="1">
      <alignment wrapText="1"/>
    </xf>
    <xf numFmtId="0" fontId="7" fillId="11" borderId="32" xfId="0" applyFont="1" applyFill="1" applyBorder="1" applyAlignment="1">
      <alignment horizontal="right"/>
    </xf>
    <xf numFmtId="0" fontId="5" fillId="11" borderId="32" xfId="0" applyFont="1" applyFill="1" applyBorder="1" applyAlignment="1">
      <alignment horizontal="right"/>
    </xf>
    <xf numFmtId="0" fontId="7" fillId="11" borderId="23" xfId="0" applyFont="1" applyFill="1" applyBorder="1" applyAlignment="1"/>
    <xf numFmtId="0" fontId="7" fillId="5" borderId="32" xfId="0" applyFont="1" applyFill="1" applyBorder="1" applyAlignment="1">
      <alignment horizontal="right"/>
    </xf>
    <xf numFmtId="0" fontId="5" fillId="5" borderId="32" xfId="0" applyFont="1" applyFill="1" applyBorder="1" applyAlignment="1">
      <alignment horizontal="right"/>
    </xf>
    <xf numFmtId="0" fontId="7" fillId="5" borderId="37" xfId="0" applyFont="1" applyFill="1" applyBorder="1" applyAlignment="1">
      <alignment horizontal="right"/>
    </xf>
    <xf numFmtId="0" fontId="7" fillId="5" borderId="23" xfId="0" applyFont="1" applyFill="1" applyBorder="1" applyAlignment="1">
      <alignment horizontal="right"/>
    </xf>
    <xf numFmtId="0" fontId="5" fillId="5" borderId="23" xfId="0" applyFont="1" applyFill="1" applyBorder="1" applyAlignment="1">
      <alignment horizontal="right"/>
    </xf>
    <xf numFmtId="0" fontId="5" fillId="5" borderId="32" xfId="0" applyFont="1" applyFill="1" applyBorder="1" applyAlignment="1"/>
    <xf numFmtId="0" fontId="7" fillId="5" borderId="0" xfId="0" applyFont="1" applyFill="1" applyAlignment="1">
      <alignment horizontal="right"/>
    </xf>
    <xf numFmtId="0" fontId="5" fillId="5" borderId="0" xfId="0" applyFont="1" applyFill="1" applyAlignment="1">
      <alignment horizontal="right"/>
    </xf>
    <xf numFmtId="0" fontId="7" fillId="5" borderId="1" xfId="0" applyFont="1" applyFill="1" applyBorder="1" applyAlignment="1">
      <alignment horizontal="right"/>
    </xf>
    <xf numFmtId="0" fontId="5" fillId="5" borderId="1" xfId="0" applyFont="1" applyFill="1" applyBorder="1" applyAlignment="1">
      <alignment horizontal="right"/>
    </xf>
    <xf numFmtId="0" fontId="31" fillId="0" borderId="0" xfId="8" applyFont="1" applyAlignment="1" applyProtection="1">
      <alignment horizontal="left" vertical="top" wrapText="1"/>
      <protection locked="0"/>
    </xf>
    <xf numFmtId="0" fontId="0" fillId="0" borderId="0" xfId="0" applyAlignment="1">
      <alignment vertical="top" wrapText="1"/>
    </xf>
    <xf numFmtId="0" fontId="19" fillId="9" borderId="13" xfId="0" applyFont="1" applyFill="1" applyBorder="1" applyAlignment="1" applyProtection="1">
      <alignment horizontal="center" vertical="top" wrapText="1"/>
      <protection locked="0"/>
    </xf>
    <xf numFmtId="0" fontId="19" fillId="9" borderId="14" xfId="0" applyFont="1" applyFill="1" applyBorder="1" applyAlignment="1" applyProtection="1">
      <alignment horizontal="center" vertical="top" wrapText="1"/>
      <protection locked="0"/>
    </xf>
    <xf numFmtId="0" fontId="19" fillId="9" borderId="15" xfId="0" applyFont="1" applyFill="1" applyBorder="1" applyAlignment="1" applyProtection="1">
      <alignment horizontal="center" vertical="top" wrapText="1"/>
      <protection locked="0"/>
    </xf>
    <xf numFmtId="0" fontId="20" fillId="9" borderId="16" xfId="0" applyFont="1" applyFill="1" applyBorder="1" applyAlignment="1" applyProtection="1">
      <alignment horizontal="center" vertical="top" wrapText="1"/>
      <protection locked="0"/>
    </xf>
    <xf numFmtId="0" fontId="20" fillId="9" borderId="1" xfId="0" applyFont="1" applyFill="1" applyBorder="1" applyAlignment="1" applyProtection="1">
      <alignment horizontal="center" vertical="top" wrapText="1"/>
      <protection locked="0"/>
    </xf>
    <xf numFmtId="0" fontId="20" fillId="9" borderId="17" xfId="0" applyFont="1" applyFill="1" applyBorder="1" applyAlignment="1" applyProtection="1">
      <alignment horizontal="center" vertical="top" wrapText="1"/>
      <protection locked="0"/>
    </xf>
    <xf numFmtId="0" fontId="19" fillId="6" borderId="10" xfId="0" applyFont="1" applyFill="1" applyBorder="1" applyAlignment="1" applyProtection="1">
      <alignment horizontal="left" vertical="top" wrapText="1"/>
      <protection locked="0"/>
    </xf>
    <xf numFmtId="0" fontId="19" fillId="6" borderId="11" xfId="0" applyFont="1" applyFill="1" applyBorder="1" applyAlignment="1" applyProtection="1">
      <alignment horizontal="left" vertical="top" wrapText="1"/>
      <protection locked="0"/>
    </xf>
    <xf numFmtId="0" fontId="19" fillId="6" borderId="12" xfId="0" applyFont="1" applyFill="1" applyBorder="1" applyAlignment="1" applyProtection="1">
      <alignment horizontal="left" vertical="top" wrapText="1"/>
      <protection locked="0"/>
    </xf>
    <xf numFmtId="0" fontId="19" fillId="8" borderId="10" xfId="0" applyFont="1" applyFill="1" applyBorder="1" applyAlignment="1" applyProtection="1">
      <alignment horizontal="left" vertical="top" wrapText="1"/>
      <protection locked="0"/>
    </xf>
    <xf numFmtId="0" fontId="19" fillId="8" borderId="11" xfId="0" applyFont="1" applyFill="1" applyBorder="1" applyAlignment="1" applyProtection="1">
      <alignment horizontal="left" vertical="top" wrapText="1"/>
      <protection locked="0"/>
    </xf>
    <xf numFmtId="0" fontId="19" fillId="8" borderId="12" xfId="0" applyFont="1" applyFill="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9" xfId="0" applyFont="1" applyBorder="1" applyAlignment="1" applyProtection="1">
      <alignment horizontal="center" vertical="top" wrapText="1"/>
      <protection locked="0"/>
    </xf>
    <xf numFmtId="0" fontId="19" fillId="8" borderId="9" xfId="0" applyFont="1" applyFill="1" applyBorder="1" applyAlignment="1" applyProtection="1">
      <alignment horizontal="left" vertical="top" wrapText="1"/>
      <protection locked="0"/>
    </xf>
    <xf numFmtId="0" fontId="19" fillId="6" borderId="9" xfId="0" applyFont="1" applyFill="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0" fillId="6" borderId="9" xfId="0" applyFont="1" applyFill="1" applyBorder="1" applyAlignment="1" applyProtection="1">
      <alignment horizontal="left" vertical="top" wrapText="1"/>
      <protection locked="0"/>
    </xf>
  </cellXfs>
  <cellStyles count="12">
    <cellStyle name="Comma" xfId="11" builtinId="3"/>
    <cellStyle name="Currency" xfId="1" builtinId="4"/>
    <cellStyle name="Currency 2" xfId="2" xr:uid="{00000000-0005-0000-0000-000001000000}"/>
    <cellStyle name="Currency 2 2" xfId="10" xr:uid="{00000000-0005-0000-0000-000002000000}"/>
    <cellStyle name="Currency 3" xfId="3" xr:uid="{00000000-0005-0000-0000-000003000000}"/>
    <cellStyle name="Hyperlink" xfId="8" builtinId="8"/>
    <cellStyle name="Normal" xfId="0" builtinId="0"/>
    <cellStyle name="Normal 2" xfId="4" xr:uid="{00000000-0005-0000-0000-000006000000}"/>
    <cellStyle name="Normal 2 2" xfId="9" xr:uid="{00000000-0005-0000-0000-000007000000}"/>
    <cellStyle name="Percent" xfId="5" builtinId="5"/>
    <cellStyle name="Percent 2" xfId="6" xr:uid="{00000000-0005-0000-0000-000009000000}"/>
    <cellStyle name="Percent 3" xfId="7" xr:uid="{00000000-0005-0000-0000-00000A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ontroller.appstate.edu/departments/travel-business-expense-reimbursement/travel-subsist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90"/>
  <sheetViews>
    <sheetView view="pageLayout" zoomScale="110" zoomScaleNormal="90" zoomScaleSheetLayoutView="120" zoomScalePageLayoutView="110" workbookViewId="0">
      <selection activeCell="A10" sqref="A10:F10"/>
    </sheetView>
  </sheetViews>
  <sheetFormatPr defaultColWidth="26.42578125" defaultRowHeight="11.25" x14ac:dyDescent="0.15"/>
  <cols>
    <col min="1" max="3" width="26.42578125" style="60"/>
    <col min="4" max="4" width="32.85546875" style="60" customWidth="1"/>
    <col min="5" max="16384" width="26.42578125" style="60"/>
  </cols>
  <sheetData>
    <row r="1" spans="1:6" ht="18" x14ac:dyDescent="0.25">
      <c r="A1" s="126" t="s">
        <v>9</v>
      </c>
      <c r="B1" s="127"/>
      <c r="C1" s="127"/>
      <c r="D1" s="127"/>
      <c r="E1" s="204"/>
      <c r="F1" s="204"/>
    </row>
    <row r="2" spans="1:6" x14ac:dyDescent="0.15">
      <c r="A2" s="117"/>
      <c r="B2" s="117"/>
      <c r="C2" s="117"/>
      <c r="D2" s="117"/>
    </row>
    <row r="3" spans="1:6" ht="21" customHeight="1" x14ac:dyDescent="0.2">
      <c r="A3" s="333" t="s">
        <v>132</v>
      </c>
      <c r="B3" s="333"/>
      <c r="C3" s="333"/>
      <c r="D3" s="333"/>
      <c r="E3" s="332"/>
      <c r="F3" s="332"/>
    </row>
    <row r="4" spans="1:6" x14ac:dyDescent="0.15">
      <c r="A4" s="179"/>
      <c r="B4" s="179"/>
      <c r="C4" s="179"/>
      <c r="D4" s="179"/>
    </row>
    <row r="5" spans="1:6" ht="21.75" customHeight="1" x14ac:dyDescent="0.2">
      <c r="A5" s="333" t="s">
        <v>133</v>
      </c>
      <c r="B5" s="333"/>
      <c r="C5" s="333"/>
      <c r="D5" s="333"/>
      <c r="E5" s="332"/>
      <c r="F5" s="332"/>
    </row>
    <row r="6" spans="1:6" x14ac:dyDescent="0.15">
      <c r="A6" s="180"/>
      <c r="B6" s="179"/>
      <c r="C6" s="179"/>
      <c r="D6" s="179"/>
    </row>
    <row r="7" spans="1:6" s="61" customFormat="1" ht="11.25" customHeight="1" x14ac:dyDescent="0.15">
      <c r="A7" s="338" t="s">
        <v>134</v>
      </c>
      <c r="B7" s="338"/>
      <c r="C7" s="338"/>
      <c r="D7" s="338"/>
    </row>
    <row r="8" spans="1:6" s="61" customFormat="1" ht="21" customHeight="1" x14ac:dyDescent="0.2">
      <c r="A8" s="333" t="s">
        <v>135</v>
      </c>
      <c r="B8" s="333"/>
      <c r="C8" s="333"/>
      <c r="D8" s="333"/>
      <c r="E8" s="332"/>
      <c r="F8" s="332"/>
    </row>
    <row r="9" spans="1:6" s="61" customFormat="1" ht="27.75" customHeight="1" x14ac:dyDescent="0.15">
      <c r="A9" s="333" t="s">
        <v>230</v>
      </c>
      <c r="B9" s="333"/>
      <c r="C9" s="333"/>
      <c r="D9" s="333"/>
      <c r="E9" s="333"/>
      <c r="F9" s="333"/>
    </row>
    <row r="10" spans="1:6" s="61" customFormat="1" ht="22.5" customHeight="1" x14ac:dyDescent="0.2">
      <c r="A10" s="333" t="s">
        <v>218</v>
      </c>
      <c r="B10" s="333"/>
      <c r="C10" s="333"/>
      <c r="D10" s="333"/>
      <c r="E10" s="332"/>
      <c r="F10" s="332"/>
    </row>
    <row r="11" spans="1:6" x14ac:dyDescent="0.15">
      <c r="A11" s="179"/>
      <c r="B11" s="179"/>
      <c r="C11" s="179"/>
      <c r="D11" s="179"/>
    </row>
    <row r="12" spans="1:6" x14ac:dyDescent="0.15">
      <c r="A12" s="181" t="s">
        <v>10</v>
      </c>
      <c r="B12" s="179"/>
      <c r="C12" s="179"/>
      <c r="D12" s="179"/>
    </row>
    <row r="13" spans="1:6" x14ac:dyDescent="0.15">
      <c r="A13" s="179"/>
      <c r="B13" s="179"/>
      <c r="C13" s="179"/>
      <c r="D13" s="179"/>
    </row>
    <row r="14" spans="1:6" ht="39.75" customHeight="1" x14ac:dyDescent="0.2">
      <c r="A14" s="333" t="s">
        <v>136</v>
      </c>
      <c r="B14" s="333"/>
      <c r="C14" s="333"/>
      <c r="D14" s="333"/>
      <c r="E14" s="332"/>
      <c r="F14" s="332"/>
    </row>
    <row r="15" spans="1:6" ht="39" customHeight="1" x14ac:dyDescent="0.2">
      <c r="A15" s="338" t="s">
        <v>137</v>
      </c>
      <c r="B15" s="338"/>
      <c r="C15" s="338"/>
      <c r="D15" s="338"/>
      <c r="E15" s="332"/>
      <c r="F15" s="332"/>
    </row>
    <row r="16" spans="1:6" ht="29.25" customHeight="1" x14ac:dyDescent="0.2">
      <c r="A16" s="339" t="s">
        <v>138</v>
      </c>
      <c r="B16" s="339"/>
      <c r="C16" s="339"/>
      <c r="D16" s="339"/>
      <c r="E16" s="332"/>
      <c r="F16" s="332"/>
    </row>
    <row r="17" spans="1:6" ht="38.25" customHeight="1" x14ac:dyDescent="0.2">
      <c r="A17" s="340" t="s">
        <v>139</v>
      </c>
      <c r="B17" s="340"/>
      <c r="C17" s="340"/>
      <c r="D17" s="340"/>
      <c r="E17" s="332"/>
      <c r="F17" s="332"/>
    </row>
    <row r="18" spans="1:6" ht="12" thickBot="1" x14ac:dyDescent="0.2">
      <c r="A18" s="128"/>
      <c r="B18" s="128"/>
      <c r="C18" s="128"/>
      <c r="D18" s="128"/>
    </row>
    <row r="19" spans="1:6" x14ac:dyDescent="0.15">
      <c r="A19" s="336" t="s">
        <v>30</v>
      </c>
      <c r="B19" s="336"/>
      <c r="C19" s="336"/>
      <c r="D19" s="336"/>
    </row>
    <row r="20" spans="1:6" x14ac:dyDescent="0.15">
      <c r="A20" s="182"/>
      <c r="B20" s="182"/>
      <c r="C20" s="182"/>
      <c r="D20" s="182"/>
    </row>
    <row r="21" spans="1:6" x14ac:dyDescent="0.15">
      <c r="A21" s="335" t="s">
        <v>107</v>
      </c>
      <c r="B21" s="335"/>
      <c r="C21" s="335"/>
      <c r="D21" s="335"/>
    </row>
    <row r="22" spans="1:6" ht="36.75" customHeight="1" x14ac:dyDescent="0.2">
      <c r="A22" s="341" t="s">
        <v>140</v>
      </c>
      <c r="B22" s="341"/>
      <c r="C22" s="341"/>
      <c r="D22" s="341"/>
      <c r="E22" s="332"/>
      <c r="F22" s="332"/>
    </row>
    <row r="23" spans="1:6" x14ac:dyDescent="0.15">
      <c r="A23" s="182"/>
      <c r="B23" s="182"/>
      <c r="C23" s="182"/>
      <c r="D23" s="182"/>
    </row>
    <row r="24" spans="1:6" x14ac:dyDescent="0.15">
      <c r="A24" s="337" t="s">
        <v>141</v>
      </c>
      <c r="B24" s="337"/>
      <c r="C24" s="337"/>
      <c r="D24" s="337"/>
    </row>
    <row r="25" spans="1:6" s="62" customFormat="1" ht="44.25" customHeight="1" x14ac:dyDescent="0.2">
      <c r="A25" s="334" t="s">
        <v>142</v>
      </c>
      <c r="B25" s="334"/>
      <c r="C25" s="334"/>
      <c r="D25" s="334"/>
      <c r="E25" s="332"/>
      <c r="F25" s="332"/>
    </row>
    <row r="26" spans="1:6" s="62" customFormat="1" x14ac:dyDescent="0.15">
      <c r="A26" s="182"/>
      <c r="B26" s="182"/>
      <c r="C26" s="182"/>
      <c r="D26" s="182"/>
    </row>
    <row r="27" spans="1:6" x14ac:dyDescent="0.15">
      <c r="A27" s="335" t="s">
        <v>143</v>
      </c>
      <c r="B27" s="335"/>
      <c r="C27" s="335"/>
      <c r="D27" s="335"/>
    </row>
    <row r="28" spans="1:6" ht="33.75" customHeight="1" x14ac:dyDescent="0.15">
      <c r="A28" s="333" t="s">
        <v>199</v>
      </c>
      <c r="B28" s="333"/>
      <c r="C28" s="333"/>
      <c r="D28" s="333"/>
      <c r="E28" s="333"/>
      <c r="F28" s="333"/>
    </row>
    <row r="29" spans="1:6" x14ac:dyDescent="0.15">
      <c r="A29" s="182"/>
      <c r="B29" s="182"/>
      <c r="C29" s="182"/>
      <c r="D29" s="182"/>
    </row>
    <row r="30" spans="1:6" x14ac:dyDescent="0.15">
      <c r="A30" s="327" t="s">
        <v>144</v>
      </c>
      <c r="B30" s="327"/>
      <c r="C30" s="327"/>
      <c r="D30" s="327"/>
    </row>
    <row r="31" spans="1:6" ht="20.25" customHeight="1" x14ac:dyDescent="0.2">
      <c r="A31" s="331" t="s">
        <v>145</v>
      </c>
      <c r="B31" s="331"/>
      <c r="C31" s="331"/>
      <c r="D31" s="331"/>
      <c r="E31" s="332"/>
      <c r="F31" s="332"/>
    </row>
    <row r="32" spans="1:6" ht="6.75" customHeight="1" x14ac:dyDescent="0.15">
      <c r="A32" s="183"/>
      <c r="B32" s="183"/>
      <c r="C32" s="183"/>
      <c r="D32" s="183"/>
    </row>
    <row r="33" spans="1:6" x14ac:dyDescent="0.15">
      <c r="A33" s="327" t="s">
        <v>115</v>
      </c>
      <c r="B33" s="327"/>
      <c r="C33" s="327"/>
      <c r="D33" s="327"/>
    </row>
    <row r="34" spans="1:6" ht="36" customHeight="1" x14ac:dyDescent="0.2">
      <c r="A34" s="331" t="s">
        <v>146</v>
      </c>
      <c r="B34" s="331"/>
      <c r="C34" s="331"/>
      <c r="D34" s="331"/>
      <c r="E34" s="332"/>
      <c r="F34" s="332"/>
    </row>
    <row r="35" spans="1:6" x14ac:dyDescent="0.15">
      <c r="A35" s="183"/>
      <c r="B35" s="183"/>
      <c r="C35" s="183"/>
      <c r="D35" s="183"/>
    </row>
    <row r="36" spans="1:6" x14ac:dyDescent="0.15">
      <c r="A36" s="335" t="s">
        <v>112</v>
      </c>
      <c r="B36" s="335"/>
      <c r="C36" s="335"/>
      <c r="D36" s="335"/>
    </row>
    <row r="37" spans="1:6" ht="28.5" customHeight="1" x14ac:dyDescent="0.2">
      <c r="A37" s="334" t="s">
        <v>147</v>
      </c>
      <c r="B37" s="334"/>
      <c r="C37" s="334"/>
      <c r="D37" s="334"/>
      <c r="E37" s="332"/>
      <c r="F37" s="332"/>
    </row>
    <row r="38" spans="1:6" x14ac:dyDescent="0.15">
      <c r="A38" s="184"/>
      <c r="B38" s="184"/>
      <c r="C38" s="184"/>
      <c r="D38" s="184"/>
    </row>
    <row r="39" spans="1:6" x14ac:dyDescent="0.15">
      <c r="A39" s="335" t="s">
        <v>148</v>
      </c>
      <c r="B39" s="335"/>
      <c r="C39" s="335"/>
      <c r="D39" s="335"/>
    </row>
    <row r="40" spans="1:6" ht="12.75" x14ac:dyDescent="0.2">
      <c r="A40" s="334" t="s">
        <v>0</v>
      </c>
      <c r="B40" s="334"/>
      <c r="C40" s="334"/>
      <c r="D40" s="334"/>
      <c r="E40" s="332"/>
      <c r="F40" s="332"/>
    </row>
    <row r="41" spans="1:6" x14ac:dyDescent="0.15">
      <c r="A41" s="185"/>
      <c r="B41" s="182"/>
      <c r="C41" s="182"/>
      <c r="D41" s="182"/>
    </row>
    <row r="42" spans="1:6" x14ac:dyDescent="0.15">
      <c r="A42" s="335" t="s">
        <v>7</v>
      </c>
      <c r="B42" s="335"/>
      <c r="C42" s="335"/>
      <c r="D42" s="335"/>
    </row>
    <row r="43" spans="1:6" ht="12.75" x14ac:dyDescent="0.2">
      <c r="A43" s="334" t="s">
        <v>149</v>
      </c>
      <c r="B43" s="334"/>
      <c r="C43" s="334"/>
      <c r="D43" s="334"/>
      <c r="E43" s="332"/>
      <c r="F43" s="332"/>
    </row>
    <row r="44" spans="1:6" x14ac:dyDescent="0.15">
      <c r="A44" s="184"/>
      <c r="B44" s="184"/>
      <c r="C44" s="184"/>
      <c r="D44" s="184"/>
    </row>
    <row r="45" spans="1:6" x14ac:dyDescent="0.15">
      <c r="A45" s="335" t="s">
        <v>113</v>
      </c>
      <c r="B45" s="335"/>
      <c r="C45" s="335"/>
      <c r="D45" s="335"/>
    </row>
    <row r="46" spans="1:6" ht="25.5" customHeight="1" x14ac:dyDescent="0.2">
      <c r="A46" s="334" t="s">
        <v>150</v>
      </c>
      <c r="B46" s="334"/>
      <c r="C46" s="334"/>
      <c r="D46" s="334"/>
      <c r="E46" s="332"/>
      <c r="F46" s="332"/>
    </row>
    <row r="47" spans="1:6" x14ac:dyDescent="0.15">
      <c r="A47" s="184"/>
      <c r="B47" s="184"/>
      <c r="C47" s="184"/>
      <c r="D47" s="184"/>
    </row>
    <row r="48" spans="1:6" x14ac:dyDescent="0.15">
      <c r="A48" s="335" t="s">
        <v>111</v>
      </c>
      <c r="B48" s="335"/>
      <c r="C48" s="335"/>
      <c r="D48" s="335"/>
    </row>
    <row r="49" spans="1:6" ht="36.75" customHeight="1" x14ac:dyDescent="0.2">
      <c r="A49" s="334" t="s">
        <v>151</v>
      </c>
      <c r="B49" s="334"/>
      <c r="C49" s="334"/>
      <c r="D49" s="334"/>
      <c r="E49" s="332"/>
      <c r="F49" s="332"/>
    </row>
    <row r="50" spans="1:6" x14ac:dyDescent="0.15">
      <c r="A50" s="182"/>
      <c r="B50" s="182"/>
      <c r="C50" s="182"/>
      <c r="D50" s="182"/>
    </row>
    <row r="51" spans="1:6" x14ac:dyDescent="0.15">
      <c r="A51" s="335" t="s">
        <v>108</v>
      </c>
      <c r="B51" s="335"/>
      <c r="C51" s="335"/>
      <c r="D51" s="335"/>
    </row>
    <row r="52" spans="1:6" ht="49.5" customHeight="1" x14ac:dyDescent="0.2">
      <c r="A52" s="334" t="s">
        <v>152</v>
      </c>
      <c r="B52" s="334"/>
      <c r="C52" s="334"/>
      <c r="D52" s="334"/>
      <c r="E52" s="332"/>
      <c r="F52" s="332"/>
    </row>
    <row r="53" spans="1:6" x14ac:dyDescent="0.15">
      <c r="A53" s="182"/>
      <c r="B53" s="182"/>
      <c r="C53" s="182"/>
      <c r="D53" s="182"/>
    </row>
    <row r="54" spans="1:6" x14ac:dyDescent="0.15">
      <c r="A54" s="335" t="s">
        <v>114</v>
      </c>
      <c r="B54" s="335"/>
      <c r="C54" s="335"/>
      <c r="D54" s="335"/>
    </row>
    <row r="55" spans="1:6" ht="38.25" customHeight="1" x14ac:dyDescent="0.2">
      <c r="A55" s="334" t="s">
        <v>153</v>
      </c>
      <c r="B55" s="334"/>
      <c r="C55" s="334"/>
      <c r="D55" s="334"/>
      <c r="E55" s="332"/>
      <c r="F55" s="332"/>
    </row>
    <row r="56" spans="1:6" x14ac:dyDescent="0.15">
      <c r="A56" s="186"/>
      <c r="B56" s="182"/>
      <c r="C56" s="182"/>
      <c r="D56" s="182"/>
    </row>
    <row r="57" spans="1:6" x14ac:dyDescent="0.15">
      <c r="A57" s="327" t="s">
        <v>109</v>
      </c>
      <c r="B57" s="327"/>
      <c r="C57" s="327"/>
      <c r="D57" s="327"/>
    </row>
    <row r="58" spans="1:6" ht="48.95" customHeight="1" x14ac:dyDescent="0.15">
      <c r="A58" s="342" t="s">
        <v>219</v>
      </c>
      <c r="B58" s="342"/>
      <c r="C58" s="342"/>
      <c r="D58" s="342"/>
      <c r="E58" s="342"/>
      <c r="F58" s="342"/>
    </row>
    <row r="59" spans="1:6" x14ac:dyDescent="0.15">
      <c r="A59" s="187"/>
      <c r="B59" s="182"/>
      <c r="C59" s="182"/>
      <c r="D59" s="182"/>
    </row>
    <row r="60" spans="1:6" x14ac:dyDescent="0.15">
      <c r="A60" s="186" t="s">
        <v>154</v>
      </c>
      <c r="B60" s="182"/>
      <c r="C60" s="182"/>
      <c r="D60" s="182"/>
    </row>
    <row r="61" spans="1:6" ht="29.1" customHeight="1" x14ac:dyDescent="0.2">
      <c r="A61" s="331" t="s">
        <v>155</v>
      </c>
      <c r="B61" s="331"/>
      <c r="C61" s="331"/>
      <c r="D61" s="331"/>
      <c r="E61" s="332"/>
      <c r="F61" s="332"/>
    </row>
    <row r="62" spans="1:6" x14ac:dyDescent="0.15">
      <c r="A62" s="187"/>
      <c r="B62" s="182"/>
      <c r="C62" s="182"/>
      <c r="D62" s="182"/>
    </row>
    <row r="63" spans="1:6" ht="13.5" customHeight="1" x14ac:dyDescent="0.15">
      <c r="A63" s="327" t="s">
        <v>110</v>
      </c>
      <c r="B63" s="327"/>
      <c r="C63" s="327"/>
      <c r="D63" s="327"/>
    </row>
    <row r="64" spans="1:6" ht="48.75" customHeight="1" x14ac:dyDescent="0.2">
      <c r="A64" s="331" t="s">
        <v>156</v>
      </c>
      <c r="B64" s="331"/>
      <c r="C64" s="331"/>
      <c r="D64" s="331"/>
      <c r="E64" s="332"/>
      <c r="F64" s="332"/>
    </row>
    <row r="65" spans="1:6" x14ac:dyDescent="0.15">
      <c r="A65" s="187"/>
      <c r="B65" s="182"/>
      <c r="C65" s="182"/>
      <c r="D65" s="182"/>
    </row>
    <row r="66" spans="1:6" ht="44.25" customHeight="1" x14ac:dyDescent="0.2">
      <c r="A66" s="331" t="s">
        <v>157</v>
      </c>
      <c r="B66" s="331"/>
      <c r="C66" s="331"/>
      <c r="D66" s="331"/>
      <c r="E66" s="332"/>
      <c r="F66" s="332"/>
    </row>
    <row r="67" spans="1:6" x14ac:dyDescent="0.15">
      <c r="A67" s="188"/>
      <c r="B67" s="182"/>
      <c r="C67" s="182"/>
      <c r="D67" s="182"/>
    </row>
    <row r="68" spans="1:6" x14ac:dyDescent="0.15">
      <c r="A68" s="328" t="s">
        <v>106</v>
      </c>
      <c r="B68" s="328"/>
      <c r="C68" s="328"/>
      <c r="D68" s="328"/>
    </row>
    <row r="69" spans="1:6" ht="41.25" customHeight="1" x14ac:dyDescent="0.15">
      <c r="A69" s="330" t="s">
        <v>200</v>
      </c>
      <c r="B69" s="330"/>
      <c r="C69" s="330"/>
      <c r="D69" s="330"/>
      <c r="E69" s="330"/>
      <c r="F69" s="330"/>
    </row>
    <row r="70" spans="1:6" x14ac:dyDescent="0.15">
      <c r="A70" s="189"/>
      <c r="B70" s="189"/>
      <c r="C70" s="189"/>
      <c r="D70" s="189"/>
    </row>
    <row r="71" spans="1:6" x14ac:dyDescent="0.15">
      <c r="A71" s="329" t="s">
        <v>117</v>
      </c>
      <c r="B71" s="329"/>
      <c r="C71" s="329"/>
      <c r="D71" s="329"/>
    </row>
    <row r="72" spans="1:6" ht="24" customHeight="1" x14ac:dyDescent="0.2">
      <c r="A72" s="331" t="s">
        <v>158</v>
      </c>
      <c r="B72" s="331"/>
      <c r="C72" s="331"/>
      <c r="D72" s="331"/>
      <c r="E72" s="332"/>
      <c r="F72" s="332"/>
    </row>
    <row r="73" spans="1:6" x14ac:dyDescent="0.15">
      <c r="A73" s="189"/>
      <c r="B73" s="189"/>
      <c r="C73" s="189"/>
      <c r="D73" s="189"/>
    </row>
    <row r="74" spans="1:6" x14ac:dyDescent="0.15">
      <c r="A74" s="327" t="s">
        <v>116</v>
      </c>
      <c r="B74" s="327"/>
      <c r="C74" s="327"/>
      <c r="D74" s="327"/>
    </row>
    <row r="75" spans="1:6" ht="27" customHeight="1" x14ac:dyDescent="0.2">
      <c r="A75" s="331" t="s">
        <v>159</v>
      </c>
      <c r="B75" s="331"/>
      <c r="C75" s="331"/>
      <c r="D75" s="331"/>
      <c r="E75" s="332"/>
      <c r="F75" s="332"/>
    </row>
    <row r="76" spans="1:6" x14ac:dyDescent="0.15">
      <c r="A76" s="186"/>
      <c r="B76" s="182"/>
      <c r="C76" s="182"/>
      <c r="D76" s="182"/>
    </row>
    <row r="77" spans="1:6" x14ac:dyDescent="0.15">
      <c r="A77" s="327" t="s">
        <v>128</v>
      </c>
      <c r="B77" s="327"/>
      <c r="C77" s="327"/>
      <c r="D77" s="327"/>
    </row>
    <row r="78" spans="1:6" ht="65.099999999999994" customHeight="1" x14ac:dyDescent="0.2">
      <c r="A78" s="331" t="s">
        <v>160</v>
      </c>
      <c r="B78" s="331"/>
      <c r="C78" s="331"/>
      <c r="D78" s="331"/>
      <c r="E78" s="332"/>
      <c r="F78" s="332"/>
    </row>
    <row r="79" spans="1:6" x14ac:dyDescent="0.15">
      <c r="A79" s="183"/>
      <c r="B79" s="183"/>
      <c r="C79" s="183"/>
      <c r="D79" s="183"/>
    </row>
    <row r="80" spans="1:6" x14ac:dyDescent="0.15">
      <c r="A80" s="327" t="s">
        <v>161</v>
      </c>
      <c r="B80" s="327"/>
      <c r="C80" s="327"/>
      <c r="D80" s="327"/>
    </row>
    <row r="81" spans="1:6" ht="53.1" customHeight="1" x14ac:dyDescent="0.2">
      <c r="A81" s="331" t="s">
        <v>162</v>
      </c>
      <c r="B81" s="331"/>
      <c r="C81" s="331"/>
      <c r="D81" s="331"/>
      <c r="E81" s="332"/>
      <c r="F81" s="332"/>
    </row>
    <row r="82" spans="1:6" x14ac:dyDescent="0.15">
      <c r="A82" s="187"/>
      <c r="B82" s="182"/>
      <c r="C82" s="182"/>
      <c r="D82" s="182"/>
    </row>
    <row r="83" spans="1:6" x14ac:dyDescent="0.15">
      <c r="A83" s="327" t="s">
        <v>22</v>
      </c>
      <c r="B83" s="327"/>
      <c r="C83" s="327"/>
      <c r="D83" s="327"/>
    </row>
    <row r="84" spans="1:6" ht="24.95" customHeight="1" x14ac:dyDescent="0.2">
      <c r="A84" s="331" t="s">
        <v>163</v>
      </c>
      <c r="B84" s="331"/>
      <c r="C84" s="331"/>
      <c r="D84" s="331"/>
      <c r="E84" s="332"/>
      <c r="F84" s="332"/>
    </row>
    <row r="85" spans="1:6" x14ac:dyDescent="0.15">
      <c r="A85" s="187"/>
      <c r="B85" s="182"/>
      <c r="C85" s="182"/>
      <c r="D85" s="182"/>
    </row>
    <row r="86" spans="1:6" x14ac:dyDescent="0.15">
      <c r="A86" s="327" t="s">
        <v>164</v>
      </c>
      <c r="B86" s="327"/>
      <c r="C86" s="327"/>
      <c r="D86" s="327"/>
    </row>
    <row r="87" spans="1:6" ht="38.25" customHeight="1" x14ac:dyDescent="0.15">
      <c r="A87" s="342" t="s">
        <v>201</v>
      </c>
      <c r="B87" s="342"/>
      <c r="C87" s="342"/>
      <c r="D87" s="342"/>
      <c r="E87" s="342"/>
      <c r="F87" s="342"/>
    </row>
    <row r="88" spans="1:6" x14ac:dyDescent="0.15">
      <c r="A88" s="187"/>
      <c r="B88" s="182"/>
      <c r="C88" s="182"/>
      <c r="D88" s="182"/>
    </row>
    <row r="89" spans="1:6" x14ac:dyDescent="0.15">
      <c r="A89" s="327" t="s">
        <v>165</v>
      </c>
      <c r="B89" s="327"/>
      <c r="C89" s="327"/>
      <c r="D89" s="327"/>
    </row>
    <row r="90" spans="1:6" ht="28.5" customHeight="1" x14ac:dyDescent="0.2">
      <c r="A90" s="331" t="s">
        <v>166</v>
      </c>
      <c r="B90" s="331"/>
      <c r="C90" s="331"/>
      <c r="D90" s="331"/>
      <c r="E90" s="332"/>
      <c r="F90" s="332"/>
    </row>
  </sheetData>
  <mergeCells count="57">
    <mergeCell ref="A84:F84"/>
    <mergeCell ref="A87:F87"/>
    <mergeCell ref="A90:F90"/>
    <mergeCell ref="A86:D86"/>
    <mergeCell ref="A89:D89"/>
    <mergeCell ref="A49:F49"/>
    <mergeCell ref="A52:F52"/>
    <mergeCell ref="A45:D45"/>
    <mergeCell ref="A51:D51"/>
    <mergeCell ref="A78:F78"/>
    <mergeCell ref="A54:D54"/>
    <mergeCell ref="A57:D57"/>
    <mergeCell ref="A63:D63"/>
    <mergeCell ref="A55:F55"/>
    <mergeCell ref="A58:F58"/>
    <mergeCell ref="A61:F61"/>
    <mergeCell ref="A64:F64"/>
    <mergeCell ref="A66:F66"/>
    <mergeCell ref="A7:D7"/>
    <mergeCell ref="A9:F9"/>
    <mergeCell ref="A3:F3"/>
    <mergeCell ref="A5:F5"/>
    <mergeCell ref="A8:F8"/>
    <mergeCell ref="A10:F10"/>
    <mergeCell ref="A27:D27"/>
    <mergeCell ref="A19:D19"/>
    <mergeCell ref="A21:D21"/>
    <mergeCell ref="A24:D24"/>
    <mergeCell ref="A14:F14"/>
    <mergeCell ref="A15:F15"/>
    <mergeCell ref="A16:F16"/>
    <mergeCell ref="A17:F17"/>
    <mergeCell ref="A22:F22"/>
    <mergeCell ref="A25:F25"/>
    <mergeCell ref="A28:F28"/>
    <mergeCell ref="A31:F31"/>
    <mergeCell ref="A34:F34"/>
    <mergeCell ref="A37:F37"/>
    <mergeCell ref="A48:D48"/>
    <mergeCell ref="A30:D30"/>
    <mergeCell ref="A33:D33"/>
    <mergeCell ref="A36:D36"/>
    <mergeCell ref="A39:D39"/>
    <mergeCell ref="A42:D42"/>
    <mergeCell ref="A40:F40"/>
    <mergeCell ref="A43:F43"/>
    <mergeCell ref="A46:F46"/>
    <mergeCell ref="A83:D83"/>
    <mergeCell ref="A68:D68"/>
    <mergeCell ref="A71:D71"/>
    <mergeCell ref="A74:D74"/>
    <mergeCell ref="A77:D77"/>
    <mergeCell ref="A80:D80"/>
    <mergeCell ref="A69:F69"/>
    <mergeCell ref="A72:F72"/>
    <mergeCell ref="A75:F75"/>
    <mergeCell ref="A81:F81"/>
  </mergeCells>
  <phoneticPr fontId="16" type="noConversion"/>
  <pageMargins left="0.25" right="0.25" top="0.75" bottom="0.75" header="0.3" footer="0.3"/>
  <pageSetup scale="63" fitToHeight="2" orientation="portrait" horizontalDpi="300" verticalDpi="300" r:id="rId1"/>
  <headerFooter>
    <oddHeader>&amp;C&amp;"Tahoma,Regular"&amp;9&amp;K01+000Appalachian State University Office of Sponsored Programs</oddHeader>
    <oddFooter>&amp;R&amp;"Tahoma,Regular"&amp;9&amp;K000000version - NSF 21 August 2017</oddFooter>
  </headerFooter>
  <extLst>
    <ext xmlns:mx="http://schemas.microsoft.com/office/mac/excel/2008/main" uri="{64002731-A6B0-56B0-2670-7721B7C09600}">
      <mx:PLV Mode="1" OnePage="0" WScale="39"/>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63BA-82D6-448F-9E7D-51A4EC941484}">
  <sheetPr codeName="Sheet10"/>
  <dimension ref="A2:G9"/>
  <sheetViews>
    <sheetView workbookViewId="0">
      <selection activeCell="B10" sqref="B10"/>
    </sheetView>
  </sheetViews>
  <sheetFormatPr defaultRowHeight="12.75" x14ac:dyDescent="0.2"/>
  <sheetData>
    <row r="2" spans="1:7" x14ac:dyDescent="0.2">
      <c r="A2" s="205"/>
      <c r="B2" s="207" t="s">
        <v>202</v>
      </c>
      <c r="C2" s="206" t="s">
        <v>203</v>
      </c>
      <c r="D2" s="207" t="s">
        <v>204</v>
      </c>
      <c r="E2" s="208" t="s">
        <v>205</v>
      </c>
      <c r="F2" s="208" t="s">
        <v>206</v>
      </c>
      <c r="G2" s="208" t="s">
        <v>228</v>
      </c>
    </row>
    <row r="3" spans="1:7" x14ac:dyDescent="0.2">
      <c r="A3" s="209" t="s">
        <v>207</v>
      </c>
      <c r="B3" s="210">
        <v>0.31030000000000002</v>
      </c>
      <c r="C3" s="211">
        <f>B3*1.005</f>
        <v>0.3118515</v>
      </c>
      <c r="D3" s="212">
        <f>C3*1.005</f>
        <v>0.31341075749999997</v>
      </c>
      <c r="E3" s="211">
        <f>D3*1.005</f>
        <v>0.31497781128749991</v>
      </c>
      <c r="F3" s="212">
        <f>E3*1.005</f>
        <v>0.3165527003439374</v>
      </c>
      <c r="G3" s="213">
        <f>F3*1.005</f>
        <v>0.31813546384565705</v>
      </c>
    </row>
    <row r="4" spans="1:7" x14ac:dyDescent="0.2">
      <c r="A4" s="214"/>
      <c r="B4" s="215"/>
      <c r="C4" s="216"/>
      <c r="D4" s="215"/>
      <c r="E4" s="216"/>
      <c r="F4" s="215"/>
      <c r="G4" s="217"/>
    </row>
    <row r="5" spans="1:7" x14ac:dyDescent="0.2">
      <c r="A5" s="209" t="s">
        <v>208</v>
      </c>
      <c r="B5" s="218">
        <v>0.46710000000000002</v>
      </c>
      <c r="C5" s="219">
        <f>B5*1.005</f>
        <v>0.46943549999999995</v>
      </c>
      <c r="D5" s="218">
        <f t="shared" ref="D5:G5" si="0">C5*1.005</f>
        <v>0.47178267749999991</v>
      </c>
      <c r="E5" s="219">
        <f t="shared" si="0"/>
        <v>0.47414159088749985</v>
      </c>
      <c r="F5" s="218">
        <f t="shared" si="0"/>
        <v>0.4765122988419373</v>
      </c>
      <c r="G5" s="220">
        <f t="shared" si="0"/>
        <v>0.47889486033614692</v>
      </c>
    </row>
    <row r="6" spans="1:7" x14ac:dyDescent="0.2">
      <c r="A6" s="214"/>
      <c r="B6" s="215"/>
      <c r="C6" s="216"/>
      <c r="D6" s="215"/>
      <c r="E6" s="216"/>
      <c r="F6" s="215"/>
      <c r="G6" s="217"/>
    </row>
    <row r="7" spans="1:7" x14ac:dyDescent="0.2">
      <c r="A7" s="209" t="s">
        <v>209</v>
      </c>
      <c r="B7" s="218">
        <v>9.1499999999999998E-2</v>
      </c>
      <c r="C7" s="219">
        <f>B7*1.005</f>
        <v>9.1957499999999984E-2</v>
      </c>
      <c r="D7" s="218">
        <f t="shared" ref="D7:G7" si="1">C7*1.005</f>
        <v>9.2417287499999973E-2</v>
      </c>
      <c r="E7" s="219">
        <f t="shared" si="1"/>
        <v>9.2879373937499968E-2</v>
      </c>
      <c r="F7" s="218">
        <f t="shared" si="1"/>
        <v>9.3343770807187462E-2</v>
      </c>
      <c r="G7" s="220">
        <f t="shared" si="1"/>
        <v>9.3810489661223392E-2</v>
      </c>
    </row>
    <row r="8" spans="1:7" x14ac:dyDescent="0.2">
      <c r="A8" s="214"/>
      <c r="B8" s="215"/>
      <c r="C8" s="216"/>
      <c r="D8" s="215"/>
      <c r="E8" s="216"/>
      <c r="F8" s="215"/>
      <c r="G8" s="217"/>
    </row>
    <row r="9" spans="1:7" x14ac:dyDescent="0.2">
      <c r="A9" s="209" t="s">
        <v>210</v>
      </c>
      <c r="B9" s="218">
        <v>0.23350000000000001</v>
      </c>
      <c r="C9" s="219">
        <f>B9*1.005</f>
        <v>0.2346675</v>
      </c>
      <c r="D9" s="218">
        <f t="shared" ref="D9:G9" si="2">C9*1.005</f>
        <v>0.23584083749999998</v>
      </c>
      <c r="E9" s="219">
        <f t="shared" si="2"/>
        <v>0.23702004168749996</v>
      </c>
      <c r="F9" s="218">
        <f t="shared" si="2"/>
        <v>0.23820514189593744</v>
      </c>
      <c r="G9" s="220">
        <f t="shared" si="2"/>
        <v>0.2393961676054171</v>
      </c>
    </row>
  </sheetData>
  <sheetProtection algorithmName="SHA-512" hashValue="iTfsGOZ9p9xGrRRtSZzmtCRD8xPWOr8SuOQ4/m6erHR3P2fGWk/Jj5hStoDSiifrJTgo3p6A3yxr6n+GceB72Q==" saltValue="i+wnTR/AAQb4k0KzTi7z3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9"/>
  <sheetViews>
    <sheetView tabSelected="1" view="pageLayout" topLeftCell="A25" zoomScale="70" zoomScaleNormal="70" zoomScaleSheetLayoutView="70" zoomScalePageLayoutView="70" workbookViewId="0">
      <selection activeCell="C8" sqref="C8"/>
    </sheetView>
  </sheetViews>
  <sheetFormatPr defaultColWidth="15.42578125" defaultRowHeight="15" x14ac:dyDescent="0.2"/>
  <cols>
    <col min="1" max="1" width="16.7109375" style="1" customWidth="1"/>
    <col min="2" max="2" width="5.42578125" style="2" customWidth="1"/>
    <col min="3" max="4" width="15.42578125" style="2" customWidth="1"/>
    <col min="5" max="5" width="7.42578125" style="2" customWidth="1"/>
    <col min="6" max="6" width="17.7109375" style="2" customWidth="1"/>
    <col min="7" max="7" width="15.42578125" style="2" customWidth="1"/>
    <col min="8" max="8" width="14" style="2" customWidth="1"/>
    <col min="9" max="9" width="6" style="2" customWidth="1"/>
    <col min="10" max="10" width="13.140625" style="2" customWidth="1"/>
    <col min="11" max="11" width="4.42578125" style="2" customWidth="1"/>
    <col min="12" max="12" width="17.42578125" style="2" customWidth="1"/>
    <col min="13" max="13" width="15.42578125" style="2"/>
    <col min="14" max="14" width="17.28515625" style="2" customWidth="1"/>
    <col min="15" max="15" width="20.140625" style="2" customWidth="1"/>
    <col min="16" max="16384" width="15.42578125" style="2"/>
  </cols>
  <sheetData>
    <row r="1" spans="1:15" s="59" customFormat="1" ht="25.5" x14ac:dyDescent="0.35">
      <c r="A1" s="136" t="s">
        <v>8</v>
      </c>
      <c r="B1" s="137"/>
      <c r="C1" s="137"/>
      <c r="D1" s="137"/>
      <c r="E1" s="137"/>
      <c r="F1" s="137"/>
      <c r="G1" s="137"/>
      <c r="H1" s="137"/>
      <c r="I1" s="346" t="s">
        <v>171</v>
      </c>
      <c r="J1" s="347"/>
      <c r="K1" s="347"/>
      <c r="L1" s="325"/>
      <c r="M1" s="348" t="s">
        <v>172</v>
      </c>
      <c r="N1" s="349"/>
      <c r="O1" s="325"/>
    </row>
    <row r="2" spans="1:15" ht="15" customHeight="1" x14ac:dyDescent="0.2">
      <c r="A2" s="344" t="s">
        <v>174</v>
      </c>
      <c r="B2" s="345"/>
      <c r="C2" s="345"/>
      <c r="D2" s="345"/>
      <c r="E2" s="345"/>
      <c r="F2" s="345"/>
      <c r="G2" s="345"/>
      <c r="H2" s="345"/>
      <c r="I2" s="203" t="s">
        <v>29</v>
      </c>
      <c r="J2" s="201"/>
      <c r="K2" s="202"/>
      <c r="L2" s="131"/>
      <c r="M2" s="131"/>
      <c r="N2" s="130"/>
      <c r="O2" s="130"/>
    </row>
    <row r="3" spans="1:15" x14ac:dyDescent="0.2">
      <c r="A3" s="1" t="s">
        <v>53</v>
      </c>
      <c r="B3" s="104" t="s">
        <v>173</v>
      </c>
      <c r="C3" s="104"/>
      <c r="D3" s="104"/>
      <c r="E3" s="104"/>
      <c r="F3" s="105"/>
      <c r="G3" s="105"/>
      <c r="H3" s="105"/>
      <c r="I3" s="106"/>
      <c r="J3" s="106"/>
      <c r="K3" s="106"/>
      <c r="L3" s="105"/>
      <c r="M3" s="105"/>
      <c r="N3" s="105"/>
      <c r="O3" s="105"/>
    </row>
    <row r="4" spans="1:15" x14ac:dyDescent="0.2">
      <c r="A4" s="4"/>
      <c r="B4" s="39"/>
      <c r="C4" s="39"/>
      <c r="D4" s="39"/>
      <c r="E4" s="39"/>
      <c r="F4" s="5"/>
      <c r="G4" s="5"/>
      <c r="H4" s="5"/>
      <c r="I4" s="5"/>
      <c r="J4" s="6"/>
      <c r="K4" s="6"/>
      <c r="L4" s="6"/>
      <c r="M4" s="5"/>
      <c r="N4" s="5"/>
      <c r="O4" s="5"/>
    </row>
    <row r="5" spans="1:15" x14ac:dyDescent="0.2">
      <c r="A5" s="53"/>
      <c r="B5" s="35"/>
      <c r="C5" s="35"/>
      <c r="D5" s="35"/>
      <c r="E5" s="35"/>
      <c r="F5" s="35"/>
      <c r="G5" s="35"/>
      <c r="H5" s="41" t="s">
        <v>38</v>
      </c>
      <c r="I5" s="65" t="s">
        <v>39</v>
      </c>
      <c r="J5" s="41" t="s">
        <v>37</v>
      </c>
      <c r="K5" s="65" t="s">
        <v>39</v>
      </c>
      <c r="L5" s="44" t="s">
        <v>40</v>
      </c>
      <c r="M5" s="8" t="s">
        <v>41</v>
      </c>
      <c r="N5" s="8" t="s">
        <v>42</v>
      </c>
      <c r="O5" s="7" t="s">
        <v>43</v>
      </c>
    </row>
    <row r="6" spans="1:15" x14ac:dyDescent="0.2">
      <c r="A6" s="2"/>
      <c r="B6" s="66"/>
      <c r="C6" s="35"/>
      <c r="D6" s="35"/>
      <c r="E6" s="35"/>
      <c r="F6" s="35"/>
      <c r="G6" s="35"/>
      <c r="H6" s="41" t="s">
        <v>44</v>
      </c>
      <c r="I6" s="41"/>
      <c r="J6" s="41" t="s">
        <v>44</v>
      </c>
      <c r="K6" s="41"/>
      <c r="L6" s="44"/>
      <c r="M6" s="8" t="s">
        <v>45</v>
      </c>
      <c r="N6" s="8" t="s">
        <v>46</v>
      </c>
      <c r="O6" s="9"/>
    </row>
    <row r="7" spans="1:15" x14ac:dyDescent="0.2">
      <c r="A7" s="45" t="s">
        <v>47</v>
      </c>
      <c r="B7" s="35" t="s">
        <v>65</v>
      </c>
      <c r="C7" s="35"/>
      <c r="D7" s="35"/>
      <c r="E7" s="35"/>
      <c r="F7" s="35"/>
      <c r="G7" s="35"/>
      <c r="H7" s="35"/>
      <c r="I7" s="35"/>
      <c r="J7" s="35"/>
      <c r="K7" s="35"/>
      <c r="L7" s="34"/>
      <c r="M7" s="10"/>
      <c r="N7" s="10"/>
    </row>
    <row r="8" spans="1:15" x14ac:dyDescent="0.2">
      <c r="A8" s="46">
        <v>611180</v>
      </c>
      <c r="B8" s="35">
        <v>1</v>
      </c>
      <c r="C8" s="103" t="s">
        <v>48</v>
      </c>
      <c r="D8" s="104"/>
      <c r="E8" s="104"/>
      <c r="F8" s="104"/>
      <c r="G8" s="35"/>
      <c r="H8" s="116">
        <v>0</v>
      </c>
      <c r="I8" s="107">
        <f t="shared" ref="I8:I13" si="0">H8*9</f>
        <v>0</v>
      </c>
      <c r="J8" s="116">
        <v>0</v>
      </c>
      <c r="K8" s="107">
        <f t="shared" ref="K8:K13" si="1">J8*3</f>
        <v>0</v>
      </c>
      <c r="L8" s="33">
        <v>0</v>
      </c>
      <c r="M8" s="102">
        <f>L8*H8+L8/9*3*J8</f>
        <v>0</v>
      </c>
      <c r="N8" s="197">
        <f>M8*'FRINGE RATES'!B3</f>
        <v>0</v>
      </c>
      <c r="O8" s="102">
        <f t="shared" ref="O8:O13" si="2">M8+N8</f>
        <v>0</v>
      </c>
    </row>
    <row r="9" spans="1:15" x14ac:dyDescent="0.2">
      <c r="A9" s="46">
        <v>611180</v>
      </c>
      <c r="B9" s="35">
        <v>2</v>
      </c>
      <c r="C9" s="103" t="s">
        <v>48</v>
      </c>
      <c r="D9" s="104"/>
      <c r="E9" s="104"/>
      <c r="F9" s="104"/>
      <c r="G9" s="35"/>
      <c r="H9" s="116">
        <v>0</v>
      </c>
      <c r="I9" s="107">
        <f t="shared" si="0"/>
        <v>0</v>
      </c>
      <c r="J9" s="116">
        <v>0</v>
      </c>
      <c r="K9" s="107">
        <f t="shared" si="1"/>
        <v>0</v>
      </c>
      <c r="L9" s="33">
        <v>0</v>
      </c>
      <c r="M9" s="102">
        <f t="shared" ref="M9:M13" si="3">L9*H9+L9/9*3*J9</f>
        <v>0</v>
      </c>
      <c r="N9" s="197">
        <f>M9*'FRINGE RATES'!B3</f>
        <v>0</v>
      </c>
      <c r="O9" s="102">
        <f t="shared" si="2"/>
        <v>0</v>
      </c>
    </row>
    <row r="10" spans="1:15" x14ac:dyDescent="0.2">
      <c r="A10" s="46">
        <v>611180</v>
      </c>
      <c r="B10" s="35">
        <v>3</v>
      </c>
      <c r="C10" s="103" t="s">
        <v>48</v>
      </c>
      <c r="D10" s="104"/>
      <c r="E10" s="104"/>
      <c r="F10" s="104"/>
      <c r="G10" s="35"/>
      <c r="H10" s="116">
        <v>0</v>
      </c>
      <c r="I10" s="107">
        <f t="shared" si="0"/>
        <v>0</v>
      </c>
      <c r="J10" s="116">
        <v>0</v>
      </c>
      <c r="K10" s="107">
        <f t="shared" si="1"/>
        <v>0</v>
      </c>
      <c r="L10" s="33">
        <v>0</v>
      </c>
      <c r="M10" s="102">
        <f t="shared" si="3"/>
        <v>0</v>
      </c>
      <c r="N10" s="197">
        <f>M10*'FRINGE RATES'!B3</f>
        <v>0</v>
      </c>
      <c r="O10" s="102">
        <f t="shared" si="2"/>
        <v>0</v>
      </c>
    </row>
    <row r="11" spans="1:15" x14ac:dyDescent="0.2">
      <c r="A11" s="46">
        <v>611180</v>
      </c>
      <c r="B11" s="35">
        <v>4</v>
      </c>
      <c r="C11" s="103" t="s">
        <v>48</v>
      </c>
      <c r="D11" s="104"/>
      <c r="E11" s="104"/>
      <c r="F11" s="104"/>
      <c r="G11" s="35"/>
      <c r="H11" s="116">
        <v>0</v>
      </c>
      <c r="I11" s="107">
        <f t="shared" si="0"/>
        <v>0</v>
      </c>
      <c r="J11" s="116">
        <v>0</v>
      </c>
      <c r="K11" s="107">
        <f t="shared" si="1"/>
        <v>0</v>
      </c>
      <c r="L11" s="33">
        <v>0</v>
      </c>
      <c r="M11" s="102">
        <f t="shared" si="3"/>
        <v>0</v>
      </c>
      <c r="N11" s="197">
        <f>M11*'FRINGE RATES'!B3</f>
        <v>0</v>
      </c>
      <c r="O11" s="102">
        <f t="shared" si="2"/>
        <v>0</v>
      </c>
    </row>
    <row r="12" spans="1:15" x14ac:dyDescent="0.2">
      <c r="A12" s="46">
        <v>611180</v>
      </c>
      <c r="B12" s="35">
        <v>5</v>
      </c>
      <c r="C12" s="103" t="s">
        <v>48</v>
      </c>
      <c r="D12" s="104"/>
      <c r="E12" s="104"/>
      <c r="F12" s="104"/>
      <c r="G12" s="35"/>
      <c r="H12" s="116">
        <v>0</v>
      </c>
      <c r="I12" s="107">
        <f t="shared" si="0"/>
        <v>0</v>
      </c>
      <c r="J12" s="116">
        <v>0</v>
      </c>
      <c r="K12" s="107">
        <f t="shared" si="1"/>
        <v>0</v>
      </c>
      <c r="L12" s="33">
        <v>0</v>
      </c>
      <c r="M12" s="102">
        <f t="shared" si="3"/>
        <v>0</v>
      </c>
      <c r="N12" s="197">
        <f>M12*'FRINGE RATES'!B3</f>
        <v>0</v>
      </c>
      <c r="O12" s="102">
        <f t="shared" si="2"/>
        <v>0</v>
      </c>
    </row>
    <row r="13" spans="1:15" s="14" customFormat="1" x14ac:dyDescent="0.2">
      <c r="A13" s="46">
        <v>611180</v>
      </c>
      <c r="B13" s="35">
        <v>6</v>
      </c>
      <c r="C13" s="103" t="s">
        <v>48</v>
      </c>
      <c r="D13" s="104"/>
      <c r="E13" s="104"/>
      <c r="F13" s="104"/>
      <c r="G13" s="35"/>
      <c r="H13" s="116">
        <v>0</v>
      </c>
      <c r="I13" s="107">
        <f t="shared" si="0"/>
        <v>0</v>
      </c>
      <c r="J13" s="116">
        <v>0</v>
      </c>
      <c r="K13" s="107">
        <f t="shared" si="1"/>
        <v>0</v>
      </c>
      <c r="L13" s="33">
        <v>0</v>
      </c>
      <c r="M13" s="102">
        <f t="shared" si="3"/>
        <v>0</v>
      </c>
      <c r="N13" s="197">
        <f>M13*'FRINGE RATES'!B3</f>
        <v>0</v>
      </c>
      <c r="O13" s="102">
        <f t="shared" si="2"/>
        <v>0</v>
      </c>
    </row>
    <row r="14" spans="1:15" s="14" customFormat="1" x14ac:dyDescent="0.2">
      <c r="A14" s="47"/>
      <c r="B14" s="37"/>
      <c r="C14" s="37"/>
      <c r="D14" s="37"/>
      <c r="E14" s="37"/>
      <c r="F14" s="37"/>
      <c r="G14" s="37"/>
      <c r="H14" s="52"/>
      <c r="I14" s="52"/>
      <c r="J14" s="43"/>
      <c r="K14" s="49"/>
      <c r="L14" s="49"/>
      <c r="M14" s="49"/>
    </row>
    <row r="15" spans="1:15" x14ac:dyDescent="0.2">
      <c r="A15" s="47"/>
      <c r="B15" s="129" t="s">
        <v>58</v>
      </c>
      <c r="C15" s="129"/>
      <c r="D15" s="129"/>
      <c r="E15" s="129"/>
      <c r="F15" s="129"/>
      <c r="G15" s="129"/>
      <c r="H15" s="129"/>
      <c r="I15" s="129"/>
      <c r="J15" s="133"/>
      <c r="K15" s="133"/>
      <c r="L15" s="133"/>
      <c r="M15" s="135">
        <f>SUM(M8:M13)</f>
        <v>0</v>
      </c>
      <c r="N15" s="135">
        <f>SUM(N8:N13)</f>
        <v>0</v>
      </c>
      <c r="O15" s="135">
        <f>SUM(O8:O13)</f>
        <v>0</v>
      </c>
    </row>
    <row r="16" spans="1:15" s="14" customFormat="1" x14ac:dyDescent="0.2">
      <c r="A16" s="47"/>
      <c r="B16" s="37"/>
      <c r="C16" s="37"/>
      <c r="D16" s="37"/>
      <c r="E16" s="37"/>
      <c r="F16" s="37"/>
      <c r="G16" s="37"/>
    </row>
    <row r="17" spans="1:16" s="14" customFormat="1" x14ac:dyDescent="0.2">
      <c r="A17" s="47"/>
      <c r="B17" s="37"/>
      <c r="C17" s="37"/>
      <c r="D17" s="37"/>
      <c r="E17" s="37"/>
      <c r="F17" s="37"/>
      <c r="G17" s="37"/>
      <c r="H17" s="67" t="s">
        <v>49</v>
      </c>
      <c r="I17" s="68" t="s">
        <v>39</v>
      </c>
      <c r="J17" s="52"/>
      <c r="K17" s="52"/>
      <c r="L17" s="44" t="s">
        <v>40</v>
      </c>
      <c r="M17" s="8" t="s">
        <v>41</v>
      </c>
      <c r="N17" s="8" t="s">
        <v>42</v>
      </c>
      <c r="O17" s="7" t="s">
        <v>43</v>
      </c>
    </row>
    <row r="18" spans="1:16" s="14" customFormat="1" x14ac:dyDescent="0.2">
      <c r="A18" s="46">
        <v>612120</v>
      </c>
      <c r="B18" s="35" t="s">
        <v>66</v>
      </c>
      <c r="C18" s="37"/>
      <c r="D18" s="37"/>
      <c r="E18" s="37"/>
      <c r="F18" s="37"/>
      <c r="G18" s="37"/>
      <c r="H18" s="67" t="s">
        <v>44</v>
      </c>
      <c r="I18" s="52"/>
      <c r="J18" s="52"/>
      <c r="K18" s="52"/>
      <c r="L18" s="44"/>
      <c r="M18" s="8" t="s">
        <v>45</v>
      </c>
      <c r="N18" s="8" t="s">
        <v>46</v>
      </c>
      <c r="O18" s="9"/>
    </row>
    <row r="19" spans="1:16" x14ac:dyDescent="0.2">
      <c r="A19" s="46">
        <v>612120</v>
      </c>
      <c r="B19" s="35">
        <v>1</v>
      </c>
      <c r="C19" s="104" t="s">
        <v>48</v>
      </c>
      <c r="D19" s="104"/>
      <c r="E19" s="104"/>
      <c r="F19" s="104"/>
      <c r="G19" s="35"/>
      <c r="H19" s="116">
        <v>0</v>
      </c>
      <c r="I19" s="108">
        <f>H19*12</f>
        <v>0</v>
      </c>
      <c r="J19" s="55"/>
      <c r="K19" s="55"/>
      <c r="L19" s="33">
        <v>0</v>
      </c>
      <c r="M19" s="101">
        <f>H19*L19</f>
        <v>0</v>
      </c>
      <c r="N19" s="120">
        <f>M19*'FRINGE RATES'!B5</f>
        <v>0</v>
      </c>
      <c r="O19" s="102">
        <f>M19+N19</f>
        <v>0</v>
      </c>
      <c r="P19" s="14"/>
    </row>
    <row r="20" spans="1:16" x14ac:dyDescent="0.2">
      <c r="A20" s="46">
        <v>612120</v>
      </c>
      <c r="B20" s="35">
        <v>2</v>
      </c>
      <c r="C20" s="118" t="s">
        <v>48</v>
      </c>
      <c r="D20" s="104"/>
      <c r="E20" s="104"/>
      <c r="F20" s="104"/>
      <c r="G20" s="35"/>
      <c r="H20" s="116">
        <v>0</v>
      </c>
      <c r="I20" s="108">
        <f>H20*12</f>
        <v>0</v>
      </c>
      <c r="J20" s="55"/>
      <c r="K20" s="55"/>
      <c r="L20" s="33">
        <v>0</v>
      </c>
      <c r="M20" s="101">
        <f>H20*L20</f>
        <v>0</v>
      </c>
      <c r="N20" s="120">
        <f>M20*'FRINGE RATES'!B5</f>
        <v>0</v>
      </c>
      <c r="O20" s="102">
        <f>M20+N20</f>
        <v>0</v>
      </c>
      <c r="P20" s="14"/>
    </row>
    <row r="21" spans="1:16" x14ac:dyDescent="0.2">
      <c r="A21" s="46">
        <v>612120</v>
      </c>
      <c r="B21" s="35">
        <v>3</v>
      </c>
      <c r="C21" s="118" t="s">
        <v>48</v>
      </c>
      <c r="D21" s="104"/>
      <c r="E21" s="104"/>
      <c r="F21" s="104"/>
      <c r="G21" s="35"/>
      <c r="H21" s="116">
        <v>0</v>
      </c>
      <c r="I21" s="108">
        <f>H21*12</f>
        <v>0</v>
      </c>
      <c r="J21" s="55"/>
      <c r="K21" s="55"/>
      <c r="L21" s="33">
        <v>0</v>
      </c>
      <c r="M21" s="101">
        <f>H21*L21</f>
        <v>0</v>
      </c>
      <c r="N21" s="120">
        <f>M21*'FRINGE RATES'!B5</f>
        <v>0</v>
      </c>
      <c r="O21" s="102">
        <f>M21+N21</f>
        <v>0</v>
      </c>
      <c r="P21" s="14"/>
    </row>
    <row r="22" spans="1:16" x14ac:dyDescent="0.2">
      <c r="A22" s="46">
        <v>612120</v>
      </c>
      <c r="B22" s="35">
        <v>4</v>
      </c>
      <c r="C22" s="118" t="s">
        <v>48</v>
      </c>
      <c r="D22" s="104"/>
      <c r="E22" s="104"/>
      <c r="F22" s="104"/>
      <c r="G22" s="35"/>
      <c r="H22" s="116">
        <v>0</v>
      </c>
      <c r="I22" s="108">
        <f>H22*12</f>
        <v>0</v>
      </c>
      <c r="J22" s="55"/>
      <c r="K22" s="55"/>
      <c r="L22" s="33">
        <v>0</v>
      </c>
      <c r="M22" s="101">
        <f>H22*L22</f>
        <v>0</v>
      </c>
      <c r="N22" s="120">
        <f>M22*'FRINGE RATES'!B5</f>
        <v>0</v>
      </c>
      <c r="O22" s="102">
        <f>M22+N22</f>
        <v>0</v>
      </c>
      <c r="P22" s="14"/>
    </row>
    <row r="23" spans="1:16" x14ac:dyDescent="0.2">
      <c r="A23" s="47"/>
      <c r="B23" s="35">
        <v>5</v>
      </c>
      <c r="C23" s="118" t="s">
        <v>48</v>
      </c>
      <c r="D23" s="104"/>
      <c r="E23" s="104"/>
      <c r="F23" s="104"/>
      <c r="G23" s="35"/>
      <c r="H23" s="116">
        <v>0</v>
      </c>
      <c r="I23" s="108">
        <f>H23*12</f>
        <v>0</v>
      </c>
      <c r="J23" s="55"/>
      <c r="K23" s="55"/>
      <c r="L23" s="33">
        <v>0</v>
      </c>
      <c r="M23" s="101">
        <f>H23*L23</f>
        <v>0</v>
      </c>
      <c r="N23" s="120">
        <f>M23*'FRINGE RATES'!B5</f>
        <v>0</v>
      </c>
      <c r="O23" s="102">
        <f>M23+N23</f>
        <v>0</v>
      </c>
      <c r="P23" s="199"/>
    </row>
    <row r="24" spans="1:16" x14ac:dyDescent="0.2">
      <c r="A24" s="47"/>
      <c r="B24" s="35"/>
      <c r="C24" s="35"/>
      <c r="D24" s="35"/>
      <c r="E24" s="35"/>
      <c r="F24" s="35"/>
      <c r="G24" s="35"/>
      <c r="H24" s="35"/>
      <c r="I24" s="35"/>
      <c r="J24" s="35"/>
      <c r="K24" s="35"/>
      <c r="L24" s="33"/>
      <c r="M24" s="33"/>
      <c r="N24" s="33"/>
      <c r="O24" s="33"/>
      <c r="P24" s="200"/>
    </row>
    <row r="25" spans="1:16" x14ac:dyDescent="0.2">
      <c r="A25" s="47"/>
      <c r="B25" s="129" t="s">
        <v>59</v>
      </c>
      <c r="C25" s="129"/>
      <c r="D25" s="129"/>
      <c r="E25" s="129"/>
      <c r="F25" s="129"/>
      <c r="G25" s="129"/>
      <c r="H25" s="129"/>
      <c r="I25" s="129"/>
      <c r="J25" s="133"/>
      <c r="K25" s="133"/>
      <c r="L25" s="133"/>
      <c r="M25" s="132">
        <f>SUM(M19:M23)</f>
        <v>0</v>
      </c>
      <c r="N25" s="132">
        <f>SUM(N19:N23)</f>
        <v>0</v>
      </c>
      <c r="O25" s="132">
        <f>SUM(O19:O23)</f>
        <v>0</v>
      </c>
      <c r="P25" s="200"/>
    </row>
    <row r="26" spans="1:16" s="14" customFormat="1" x14ac:dyDescent="0.2">
      <c r="A26" s="47"/>
      <c r="B26" s="37"/>
      <c r="C26" s="37"/>
      <c r="D26" s="37"/>
      <c r="E26" s="37"/>
      <c r="F26" s="37"/>
      <c r="G26" s="37"/>
      <c r="H26" s="41" t="s">
        <v>50</v>
      </c>
      <c r="I26" s="37"/>
      <c r="J26" s="69" t="s">
        <v>37</v>
      </c>
      <c r="K26" s="37"/>
      <c r="L26" s="44" t="s">
        <v>6</v>
      </c>
      <c r="M26" s="8" t="s">
        <v>41</v>
      </c>
      <c r="N26" s="8" t="s">
        <v>42</v>
      </c>
      <c r="O26" s="7" t="s">
        <v>43</v>
      </c>
    </row>
    <row r="27" spans="1:16" s="14" customFormat="1" x14ac:dyDescent="0.2">
      <c r="A27" s="47"/>
      <c r="B27" s="35"/>
      <c r="C27" s="35"/>
      <c r="D27" s="35"/>
      <c r="E27" s="35"/>
      <c r="F27" s="35"/>
      <c r="G27" s="35"/>
      <c r="H27" s="41" t="s">
        <v>51</v>
      </c>
      <c r="I27" s="41"/>
      <c r="J27" s="41" t="s">
        <v>52</v>
      </c>
      <c r="K27" s="41"/>
      <c r="L27" s="44"/>
      <c r="M27" s="8" t="s">
        <v>45</v>
      </c>
      <c r="N27" s="8" t="s">
        <v>46</v>
      </c>
      <c r="O27" s="9"/>
    </row>
    <row r="28" spans="1:16" x14ac:dyDescent="0.2">
      <c r="A28" s="46"/>
      <c r="B28" s="35" t="s">
        <v>60</v>
      </c>
      <c r="C28" s="35"/>
      <c r="D28" s="35"/>
      <c r="E28" s="35"/>
      <c r="F28" s="35"/>
      <c r="G28" s="35"/>
      <c r="H28" s="35"/>
      <c r="I28" s="35"/>
      <c r="J28" s="35"/>
      <c r="K28" s="35"/>
      <c r="L28" s="51"/>
      <c r="M28" s="51"/>
      <c r="N28" s="51"/>
      <c r="O28" s="50"/>
      <c r="P28" s="14"/>
    </row>
    <row r="29" spans="1:16" x14ac:dyDescent="0.2">
      <c r="A29" s="46">
        <v>614520</v>
      </c>
      <c r="B29" s="35">
        <v>1</v>
      </c>
      <c r="C29" s="35" t="s">
        <v>61</v>
      </c>
      <c r="D29" s="35"/>
      <c r="E29" s="35"/>
      <c r="F29" s="35"/>
      <c r="G29" s="35"/>
      <c r="H29" s="56">
        <v>0</v>
      </c>
      <c r="J29" s="56">
        <v>0</v>
      </c>
      <c r="K29" s="56"/>
      <c r="L29" s="122">
        <v>0</v>
      </c>
      <c r="M29" s="115">
        <f>H29*L29+J29*L29</f>
        <v>0</v>
      </c>
      <c r="N29" s="197">
        <f>M29*'FRINGE RATES'!B7</f>
        <v>0</v>
      </c>
      <c r="O29" s="115">
        <f>M29+N29</f>
        <v>0</v>
      </c>
      <c r="P29" s="14"/>
    </row>
    <row r="30" spans="1:16" x14ac:dyDescent="0.2">
      <c r="A30" s="46">
        <v>614520</v>
      </c>
      <c r="B30" s="35">
        <v>2</v>
      </c>
      <c r="C30" s="35" t="s">
        <v>61</v>
      </c>
      <c r="D30" s="35"/>
      <c r="E30" s="35"/>
      <c r="F30" s="35"/>
      <c r="G30" s="35"/>
      <c r="H30" s="56">
        <v>0</v>
      </c>
      <c r="J30" s="56">
        <v>0</v>
      </c>
      <c r="K30" s="56"/>
      <c r="L30" s="122">
        <v>0</v>
      </c>
      <c r="M30" s="115">
        <f>H30*L30+J30*L30</f>
        <v>0</v>
      </c>
      <c r="N30" s="197">
        <f>M30*'FRINGE RATES'!B7</f>
        <v>0</v>
      </c>
      <c r="O30" s="115">
        <f>M30+N30</f>
        <v>0</v>
      </c>
      <c r="P30" s="14"/>
    </row>
    <row r="31" spans="1:16" x14ac:dyDescent="0.2">
      <c r="A31" s="46">
        <v>614520</v>
      </c>
      <c r="B31" s="35">
        <v>3</v>
      </c>
      <c r="C31" s="35" t="s">
        <v>61</v>
      </c>
      <c r="D31" s="35"/>
      <c r="E31" s="35"/>
      <c r="F31" s="35"/>
      <c r="G31" s="35"/>
      <c r="H31" s="56">
        <v>0</v>
      </c>
      <c r="J31" s="56">
        <v>0</v>
      </c>
      <c r="K31" s="56"/>
      <c r="L31" s="122">
        <v>0</v>
      </c>
      <c r="M31" s="115">
        <f>H31*L31+J31*L31</f>
        <v>0</v>
      </c>
      <c r="N31" s="197">
        <f>M31*'FRINGE RATES'!B7</f>
        <v>0</v>
      </c>
      <c r="O31" s="115">
        <f>M31+N31</f>
        <v>0</v>
      </c>
      <c r="P31" s="14"/>
    </row>
    <row r="32" spans="1:16" x14ac:dyDescent="0.2">
      <c r="A32" s="46">
        <v>614520</v>
      </c>
      <c r="B32" s="35">
        <v>4</v>
      </c>
      <c r="C32" s="35" t="s">
        <v>61</v>
      </c>
      <c r="D32" s="35"/>
      <c r="E32" s="35"/>
      <c r="F32" s="35"/>
      <c r="G32" s="35"/>
      <c r="H32" s="56">
        <v>0</v>
      </c>
      <c r="J32" s="56">
        <v>0</v>
      </c>
      <c r="K32" s="56"/>
      <c r="L32" s="122">
        <v>0</v>
      </c>
      <c r="M32" s="115">
        <f>H32*L32+J32*L32</f>
        <v>0</v>
      </c>
      <c r="N32" s="197">
        <f>M32*'FRINGE RATES'!B7</f>
        <v>0</v>
      </c>
      <c r="O32" s="115">
        <f>M32+N32</f>
        <v>0</v>
      </c>
      <c r="P32" s="14"/>
    </row>
    <row r="33" spans="1:16" x14ac:dyDescent="0.2">
      <c r="A33" s="46"/>
      <c r="B33" s="35"/>
      <c r="C33" s="35"/>
      <c r="D33" s="35"/>
      <c r="E33" s="35"/>
      <c r="F33" s="35"/>
      <c r="G33" s="35"/>
      <c r="H33" s="32"/>
      <c r="I33" s="32"/>
      <c r="J33" s="32"/>
      <c r="K33" s="32"/>
      <c r="L33" s="123"/>
      <c r="M33" s="32"/>
      <c r="N33" s="32"/>
      <c r="O33" s="32"/>
      <c r="P33" s="14"/>
    </row>
    <row r="34" spans="1:16" x14ac:dyDescent="0.2">
      <c r="A34" s="46">
        <v>614120</v>
      </c>
      <c r="B34" s="35">
        <v>5</v>
      </c>
      <c r="C34" s="35" t="s">
        <v>62</v>
      </c>
      <c r="D34" s="35"/>
      <c r="E34" s="35"/>
      <c r="F34" s="35"/>
      <c r="G34" s="35"/>
      <c r="H34" s="56">
        <v>0</v>
      </c>
      <c r="J34" s="56">
        <v>0</v>
      </c>
      <c r="K34" s="56"/>
      <c r="L34" s="122">
        <v>0</v>
      </c>
      <c r="M34" s="115">
        <f>H34*L34+J34*L34</f>
        <v>0</v>
      </c>
      <c r="N34" s="197">
        <f>M34*'FRINGE RATES'!B9</f>
        <v>0</v>
      </c>
      <c r="O34" s="115">
        <f>M34+N34</f>
        <v>0</v>
      </c>
      <c r="P34" s="14"/>
    </row>
    <row r="35" spans="1:16" x14ac:dyDescent="0.2">
      <c r="A35" s="46">
        <v>614120</v>
      </c>
      <c r="B35" s="35">
        <v>6</v>
      </c>
      <c r="C35" s="35" t="s">
        <v>62</v>
      </c>
      <c r="D35" s="35"/>
      <c r="E35" s="35"/>
      <c r="F35" s="35"/>
      <c r="G35" s="35"/>
      <c r="H35" s="56">
        <v>0</v>
      </c>
      <c r="J35" s="56">
        <v>0</v>
      </c>
      <c r="K35" s="56"/>
      <c r="L35" s="122">
        <v>0</v>
      </c>
      <c r="M35" s="115">
        <f>H35*L35+J35*L35</f>
        <v>0</v>
      </c>
      <c r="N35" s="197">
        <f>M35*'FRINGE RATES'!B9</f>
        <v>0</v>
      </c>
      <c r="O35" s="115">
        <f>M35+N35</f>
        <v>0</v>
      </c>
      <c r="P35" s="14"/>
    </row>
    <row r="36" spans="1:16" x14ac:dyDescent="0.2">
      <c r="A36" s="46"/>
      <c r="B36" s="35"/>
      <c r="C36" s="35"/>
      <c r="D36" s="35"/>
      <c r="E36" s="35"/>
      <c r="F36" s="35"/>
      <c r="G36" s="37"/>
      <c r="H36" s="36"/>
      <c r="I36" s="37"/>
      <c r="J36" s="37"/>
      <c r="K36" s="37"/>
      <c r="L36" s="38"/>
      <c r="P36" s="14"/>
    </row>
    <row r="37" spans="1:16" x14ac:dyDescent="0.2">
      <c r="A37" s="47"/>
      <c r="B37" s="129" t="s">
        <v>63</v>
      </c>
      <c r="C37" s="129"/>
      <c r="D37" s="129"/>
      <c r="E37" s="129"/>
      <c r="F37" s="129"/>
      <c r="G37" s="129"/>
      <c r="H37" s="129"/>
      <c r="I37" s="129"/>
      <c r="J37" s="133"/>
      <c r="K37" s="133"/>
      <c r="L37" s="133"/>
      <c r="M37" s="134">
        <f>SUM(M29:M35)</f>
        <v>0</v>
      </c>
      <c r="N37" s="134">
        <f>SUM(N29:N35)</f>
        <v>0</v>
      </c>
      <c r="O37" s="134">
        <f>SUM(O29:O35)</f>
        <v>0</v>
      </c>
      <c r="P37" s="14"/>
    </row>
    <row r="38" spans="1:16" s="14" customFormat="1" x14ac:dyDescent="0.2">
      <c r="A38" s="46"/>
      <c r="B38" s="37"/>
      <c r="C38" s="37"/>
      <c r="D38" s="37"/>
      <c r="E38" s="37"/>
      <c r="F38" s="37"/>
      <c r="G38" s="37"/>
      <c r="H38" s="37"/>
      <c r="I38" s="37"/>
      <c r="J38" s="38"/>
      <c r="K38" s="38"/>
      <c r="L38" s="38"/>
      <c r="M38" s="75"/>
      <c r="N38" s="75"/>
      <c r="O38" s="75"/>
    </row>
    <row r="39" spans="1:16" x14ac:dyDescent="0.2">
      <c r="A39" s="47"/>
    </row>
    <row r="40" spans="1:16" x14ac:dyDescent="0.2">
      <c r="A40" s="47"/>
      <c r="B40" s="129" t="s">
        <v>13</v>
      </c>
      <c r="C40" s="129"/>
      <c r="D40" s="129"/>
      <c r="E40" s="129"/>
      <c r="F40" s="129"/>
      <c r="G40" s="129"/>
      <c r="H40" s="129"/>
      <c r="I40" s="129"/>
      <c r="J40" s="133"/>
      <c r="K40" s="133"/>
      <c r="L40" s="133"/>
      <c r="M40" s="132">
        <f>+SUM(M15+M37+M25)</f>
        <v>0</v>
      </c>
      <c r="N40" s="132">
        <f>+SUM(N15+N37+N25)</f>
        <v>0</v>
      </c>
      <c r="O40" s="132">
        <f>+SUM(O15+O37+O25)</f>
        <v>0</v>
      </c>
    </row>
    <row r="41" spans="1:16" x14ac:dyDescent="0.2">
      <c r="A41" s="47"/>
      <c r="B41" s="35"/>
      <c r="C41" s="35"/>
      <c r="D41" s="35"/>
      <c r="E41" s="35"/>
      <c r="F41" s="35"/>
      <c r="G41" s="35"/>
      <c r="H41" s="35"/>
      <c r="I41" s="35"/>
      <c r="J41" s="34"/>
      <c r="K41" s="10"/>
      <c r="L41" s="10"/>
      <c r="M41" s="15"/>
    </row>
    <row r="42" spans="1:16" x14ac:dyDescent="0.2">
      <c r="A42" s="47"/>
      <c r="B42" s="35" t="s">
        <v>221</v>
      </c>
      <c r="C42" s="35"/>
      <c r="D42" s="35"/>
      <c r="E42" s="35"/>
      <c r="F42" s="35"/>
      <c r="G42" s="35"/>
      <c r="H42" s="35"/>
      <c r="I42" s="35"/>
      <c r="J42" s="34"/>
      <c r="K42" s="10"/>
      <c r="L42" s="10"/>
      <c r="M42" s="15"/>
    </row>
    <row r="43" spans="1:16" x14ac:dyDescent="0.2">
      <c r="A43" s="47">
        <v>750000</v>
      </c>
      <c r="B43" s="35">
        <v>1</v>
      </c>
      <c r="C43" s="118" t="s">
        <v>217</v>
      </c>
      <c r="D43" s="118"/>
      <c r="E43" s="118"/>
      <c r="F43" s="118"/>
      <c r="G43" s="118"/>
      <c r="H43" s="118"/>
      <c r="I43" s="118"/>
      <c r="J43" s="119"/>
      <c r="K43" s="10"/>
      <c r="L43" s="10"/>
      <c r="O43" s="109">
        <v>0</v>
      </c>
    </row>
    <row r="44" spans="1:16" x14ac:dyDescent="0.2">
      <c r="A44" s="47">
        <v>750000</v>
      </c>
      <c r="B44" s="35">
        <v>2</v>
      </c>
      <c r="C44" s="118" t="s">
        <v>217</v>
      </c>
      <c r="D44" s="118"/>
      <c r="E44" s="118"/>
      <c r="F44" s="118"/>
      <c r="G44" s="118"/>
      <c r="H44" s="118"/>
      <c r="I44" s="118"/>
      <c r="J44" s="119"/>
      <c r="K44" s="10"/>
      <c r="L44" s="10"/>
      <c r="O44" s="109">
        <v>0</v>
      </c>
    </row>
    <row r="45" spans="1:16" x14ac:dyDescent="0.2">
      <c r="A45" s="47">
        <v>750000</v>
      </c>
      <c r="B45" s="35">
        <v>3</v>
      </c>
      <c r="C45" s="118" t="s">
        <v>217</v>
      </c>
      <c r="D45" s="118"/>
      <c r="E45" s="118"/>
      <c r="F45" s="118"/>
      <c r="G45" s="118"/>
      <c r="H45" s="118"/>
      <c r="I45" s="118"/>
      <c r="J45" s="119"/>
      <c r="K45" s="10"/>
      <c r="L45" s="10"/>
      <c r="O45" s="109">
        <v>0</v>
      </c>
    </row>
    <row r="46" spans="1:16" x14ac:dyDescent="0.2">
      <c r="A46" s="47">
        <v>750000</v>
      </c>
      <c r="B46" s="35">
        <v>4</v>
      </c>
      <c r="C46" s="118" t="s">
        <v>217</v>
      </c>
      <c r="D46" s="118"/>
      <c r="E46" s="118"/>
      <c r="F46" s="118"/>
      <c r="G46" s="118"/>
      <c r="H46" s="118"/>
      <c r="I46" s="118"/>
      <c r="J46" s="119"/>
      <c r="K46" s="10"/>
      <c r="L46" s="10"/>
      <c r="O46" s="109">
        <v>0</v>
      </c>
    </row>
    <row r="47" spans="1:16" x14ac:dyDescent="0.2">
      <c r="A47" s="47">
        <v>750000</v>
      </c>
      <c r="B47" s="35">
        <v>5</v>
      </c>
      <c r="C47" s="118" t="s">
        <v>217</v>
      </c>
      <c r="D47" s="118"/>
      <c r="E47" s="118"/>
      <c r="F47" s="118"/>
      <c r="G47" s="118"/>
      <c r="H47" s="118"/>
      <c r="I47" s="118"/>
      <c r="J47" s="119"/>
      <c r="K47" s="10"/>
      <c r="L47" s="10"/>
      <c r="O47" s="109">
        <v>0</v>
      </c>
    </row>
    <row r="48" spans="1:16" x14ac:dyDescent="0.2">
      <c r="A48" s="47"/>
      <c r="B48" s="35"/>
      <c r="C48" s="35"/>
      <c r="D48" s="35"/>
      <c r="E48" s="35"/>
      <c r="F48" s="35"/>
      <c r="G48" s="35"/>
      <c r="H48" s="35"/>
      <c r="I48" s="35"/>
      <c r="J48" s="34"/>
      <c r="K48" s="10"/>
      <c r="L48" s="10"/>
      <c r="O48" s="11"/>
    </row>
    <row r="49" spans="1:15" x14ac:dyDescent="0.2">
      <c r="A49" s="47"/>
      <c r="B49" s="129" t="s">
        <v>14</v>
      </c>
      <c r="C49" s="129"/>
      <c r="D49" s="129"/>
      <c r="E49" s="129"/>
      <c r="F49" s="129"/>
      <c r="G49" s="129"/>
      <c r="H49" s="129"/>
      <c r="I49" s="129"/>
      <c r="J49" s="133"/>
      <c r="K49" s="131"/>
      <c r="L49" s="131"/>
      <c r="M49" s="131"/>
      <c r="N49" s="131"/>
      <c r="O49" s="132">
        <f>SUM(O43:O47)</f>
        <v>0</v>
      </c>
    </row>
    <row r="50" spans="1:15" x14ac:dyDescent="0.2">
      <c r="A50" s="47"/>
      <c r="B50" s="35"/>
      <c r="C50" s="35"/>
      <c r="D50" s="35"/>
      <c r="E50" s="35"/>
      <c r="F50" s="35"/>
      <c r="G50" s="35"/>
      <c r="H50" s="35"/>
      <c r="I50" s="35"/>
      <c r="J50" s="34"/>
      <c r="K50" s="10"/>
      <c r="L50" s="10"/>
      <c r="M50" s="10"/>
      <c r="N50" s="10"/>
      <c r="O50" s="15"/>
    </row>
    <row r="51" spans="1:15" x14ac:dyDescent="0.2">
      <c r="A51" s="47"/>
      <c r="B51" s="35" t="s">
        <v>31</v>
      </c>
      <c r="C51" s="35"/>
      <c r="D51" s="35"/>
      <c r="E51" s="35"/>
      <c r="F51" s="35"/>
      <c r="G51" s="35"/>
      <c r="H51" s="35"/>
      <c r="I51" s="35"/>
      <c r="J51" s="35"/>
      <c r="L51" s="10"/>
      <c r="M51" s="10"/>
      <c r="N51" s="10"/>
      <c r="O51" s="15"/>
    </row>
    <row r="52" spans="1:15" x14ac:dyDescent="0.2">
      <c r="A52" s="47">
        <v>731000</v>
      </c>
      <c r="B52" s="35">
        <v>1</v>
      </c>
      <c r="C52" s="35" t="s">
        <v>28</v>
      </c>
      <c r="D52" s="35"/>
      <c r="E52" s="35"/>
      <c r="F52" s="35" t="s">
        <v>168</v>
      </c>
      <c r="G52" s="42"/>
      <c r="H52" s="35"/>
      <c r="I52" s="42"/>
      <c r="J52" s="35"/>
      <c r="K52" s="15"/>
      <c r="L52" s="15"/>
      <c r="M52" s="15"/>
      <c r="N52" s="15"/>
      <c r="O52" s="109">
        <v>0</v>
      </c>
    </row>
    <row r="53" spans="1:15" x14ac:dyDescent="0.2">
      <c r="A53" s="47">
        <v>731310</v>
      </c>
      <c r="B53" s="35">
        <v>2</v>
      </c>
      <c r="C53" s="35" t="s">
        <v>32</v>
      </c>
      <c r="D53" s="35"/>
      <c r="E53" s="35"/>
      <c r="F53" s="35"/>
      <c r="G53" s="42"/>
      <c r="H53" s="35"/>
      <c r="I53" s="42"/>
      <c r="J53" s="35"/>
      <c r="L53" s="15"/>
      <c r="M53" s="15"/>
      <c r="N53" s="15"/>
      <c r="O53" s="109">
        <v>0</v>
      </c>
    </row>
    <row r="54" spans="1:15" x14ac:dyDescent="0.2">
      <c r="A54" s="47"/>
      <c r="B54" s="35"/>
      <c r="C54" s="35"/>
      <c r="D54" s="35"/>
      <c r="E54" s="35"/>
      <c r="F54" s="35"/>
      <c r="G54" s="35"/>
      <c r="H54" s="35"/>
      <c r="I54" s="35"/>
      <c r="J54" s="34"/>
      <c r="K54" s="10"/>
      <c r="L54" s="10"/>
      <c r="M54" s="10"/>
      <c r="N54" s="10"/>
      <c r="O54" s="11"/>
    </row>
    <row r="55" spans="1:15" x14ac:dyDescent="0.2">
      <c r="A55" s="47"/>
      <c r="B55" s="129" t="s">
        <v>15</v>
      </c>
      <c r="C55" s="129"/>
      <c r="D55" s="129"/>
      <c r="E55" s="129"/>
      <c r="F55" s="129"/>
      <c r="G55" s="129"/>
      <c r="H55" s="129"/>
      <c r="I55" s="129"/>
      <c r="J55" s="133"/>
      <c r="K55" s="131"/>
      <c r="L55" s="131"/>
      <c r="M55" s="131"/>
      <c r="N55" s="131"/>
      <c r="O55" s="132">
        <f>SUM(O52:O53)</f>
        <v>0</v>
      </c>
    </row>
    <row r="56" spans="1:15" x14ac:dyDescent="0.2">
      <c r="A56" s="47"/>
      <c r="B56" s="35"/>
      <c r="C56" s="35"/>
      <c r="D56" s="35"/>
      <c r="E56" s="35"/>
      <c r="F56" s="35"/>
      <c r="G56" s="35"/>
      <c r="H56" s="35"/>
      <c r="I56" s="35"/>
      <c r="J56" s="34"/>
      <c r="K56" s="10"/>
      <c r="L56" s="10"/>
      <c r="M56" s="10"/>
      <c r="N56" s="10"/>
      <c r="O56" s="15"/>
    </row>
    <row r="57" spans="1:15" x14ac:dyDescent="0.2">
      <c r="A57" s="47"/>
      <c r="B57" s="35" t="s">
        <v>118</v>
      </c>
      <c r="C57" s="35"/>
      <c r="D57" s="35"/>
      <c r="E57" s="35"/>
      <c r="F57" s="34"/>
      <c r="G57" s="35"/>
      <c r="H57" s="35"/>
      <c r="I57" s="35"/>
      <c r="J57" s="34"/>
      <c r="K57" s="10"/>
      <c r="L57" s="10"/>
      <c r="M57" s="10"/>
      <c r="N57" s="10"/>
      <c r="O57" s="15"/>
    </row>
    <row r="58" spans="1:15" x14ac:dyDescent="0.2">
      <c r="A58" s="47">
        <v>719549</v>
      </c>
      <c r="B58" s="35">
        <v>1</v>
      </c>
      <c r="C58" s="35" t="s">
        <v>33</v>
      </c>
      <c r="D58" s="35"/>
      <c r="E58" s="35"/>
      <c r="F58" s="38"/>
      <c r="G58" s="35"/>
      <c r="H58" s="35"/>
      <c r="I58" s="35"/>
      <c r="J58" s="34"/>
      <c r="K58" s="12"/>
      <c r="L58" s="10"/>
      <c r="M58" s="10"/>
      <c r="N58" s="10"/>
      <c r="O58" s="109">
        <v>0</v>
      </c>
    </row>
    <row r="59" spans="1:15" x14ac:dyDescent="0.2">
      <c r="A59" s="47">
        <v>731129</v>
      </c>
      <c r="B59" s="35">
        <v>2</v>
      </c>
      <c r="C59" s="35" t="s">
        <v>20</v>
      </c>
      <c r="D59" s="35"/>
      <c r="E59" s="35"/>
      <c r="F59" s="38"/>
      <c r="G59" s="35"/>
      <c r="H59" s="35"/>
      <c r="I59" s="35"/>
      <c r="J59" s="34"/>
      <c r="K59" s="12"/>
      <c r="L59" s="10"/>
      <c r="M59" s="10"/>
      <c r="N59" s="10"/>
      <c r="O59" s="109">
        <v>0</v>
      </c>
    </row>
    <row r="60" spans="1:15" x14ac:dyDescent="0.2">
      <c r="A60" s="47">
        <v>731159</v>
      </c>
      <c r="B60" s="35">
        <v>3</v>
      </c>
      <c r="C60" s="35" t="s">
        <v>21</v>
      </c>
      <c r="D60" s="35"/>
      <c r="E60" s="35"/>
      <c r="F60" s="38"/>
      <c r="G60" s="35"/>
      <c r="H60" s="35"/>
      <c r="I60" s="35"/>
      <c r="J60" s="34"/>
      <c r="K60" s="12"/>
      <c r="L60" s="10"/>
      <c r="M60" s="10"/>
      <c r="N60" s="10"/>
      <c r="O60" s="109">
        <v>0</v>
      </c>
    </row>
    <row r="61" spans="1:15" x14ac:dyDescent="0.2">
      <c r="A61" s="47">
        <v>729909</v>
      </c>
      <c r="B61" s="35">
        <v>4</v>
      </c>
      <c r="C61" s="35" t="s">
        <v>22</v>
      </c>
      <c r="D61" s="35"/>
      <c r="E61" s="35"/>
      <c r="F61" s="38"/>
      <c r="G61" s="35"/>
      <c r="H61" s="35"/>
      <c r="I61" s="35"/>
      <c r="J61" s="34"/>
      <c r="K61" s="12"/>
      <c r="L61" s="10"/>
      <c r="M61" s="10"/>
      <c r="N61" s="10"/>
      <c r="O61" s="109">
        <v>0</v>
      </c>
    </row>
    <row r="62" spans="1:15" x14ac:dyDescent="0.2">
      <c r="A62" s="47"/>
      <c r="B62" s="35"/>
      <c r="C62" s="35"/>
      <c r="D62" s="35"/>
      <c r="E62" s="35"/>
      <c r="F62" s="34"/>
      <c r="G62" s="35"/>
      <c r="H62" s="35"/>
      <c r="I62" s="35"/>
      <c r="J62" s="34"/>
      <c r="K62" s="10"/>
      <c r="L62" s="10"/>
      <c r="M62" s="10"/>
      <c r="N62" s="10"/>
      <c r="O62" s="15"/>
    </row>
    <row r="63" spans="1:15" x14ac:dyDescent="0.2">
      <c r="A63" s="47"/>
      <c r="B63" s="129" t="s">
        <v>103</v>
      </c>
      <c r="C63" s="129"/>
      <c r="D63" s="129"/>
      <c r="E63" s="129"/>
      <c r="F63" s="133"/>
      <c r="G63" s="129"/>
      <c r="H63" s="129"/>
      <c r="I63" s="129"/>
      <c r="J63" s="133"/>
      <c r="K63" s="131"/>
      <c r="L63" s="131"/>
      <c r="M63" s="131"/>
      <c r="N63" s="131"/>
      <c r="O63" s="132">
        <f>SUM(O58:O61)</f>
        <v>0</v>
      </c>
    </row>
    <row r="64" spans="1:15" x14ac:dyDescent="0.2">
      <c r="A64" s="47"/>
      <c r="B64" s="35"/>
      <c r="C64" s="35"/>
      <c r="D64" s="35"/>
      <c r="E64" s="35"/>
      <c r="F64" s="35"/>
      <c r="G64" s="35"/>
      <c r="H64" s="35"/>
      <c r="I64" s="35"/>
      <c r="J64" s="34"/>
      <c r="K64" s="10"/>
      <c r="L64" s="10"/>
      <c r="M64" s="10"/>
      <c r="N64" s="10"/>
      <c r="O64" s="15"/>
    </row>
    <row r="65" spans="1:15" x14ac:dyDescent="0.2">
      <c r="A65" s="47"/>
      <c r="B65" s="35" t="s">
        <v>23</v>
      </c>
      <c r="C65" s="35"/>
      <c r="D65" s="35"/>
      <c r="E65" s="35"/>
      <c r="F65" s="35"/>
      <c r="G65" s="35"/>
      <c r="H65" s="35"/>
      <c r="I65" s="35"/>
      <c r="J65" s="34"/>
      <c r="K65" s="10"/>
      <c r="L65" s="10"/>
      <c r="M65" s="10"/>
      <c r="N65" s="10"/>
      <c r="O65" s="15"/>
    </row>
    <row r="66" spans="1:15" x14ac:dyDescent="0.2">
      <c r="A66" s="47"/>
      <c r="B66" s="35">
        <v>1</v>
      </c>
      <c r="C66" s="169" t="s">
        <v>24</v>
      </c>
      <c r="D66" s="35"/>
      <c r="E66" s="35"/>
      <c r="F66" s="35"/>
      <c r="G66" s="35"/>
      <c r="H66" s="35"/>
      <c r="I66" s="35"/>
      <c r="J66" s="34"/>
      <c r="K66" s="12"/>
      <c r="L66" s="10"/>
      <c r="M66" s="10"/>
      <c r="N66" s="10"/>
      <c r="O66" s="173"/>
    </row>
    <row r="67" spans="1:15" x14ac:dyDescent="0.2">
      <c r="A67" s="47">
        <v>729900</v>
      </c>
      <c r="B67" s="35"/>
      <c r="C67" s="35" t="s">
        <v>54</v>
      </c>
      <c r="D67" s="35"/>
      <c r="E67" s="35"/>
      <c r="F67" s="35"/>
      <c r="G67" s="35"/>
      <c r="H67" s="35"/>
      <c r="I67" s="35"/>
      <c r="J67" s="34"/>
      <c r="K67" s="12"/>
      <c r="L67" s="10"/>
      <c r="M67" s="10"/>
      <c r="N67" s="10"/>
      <c r="O67" s="109">
        <v>0</v>
      </c>
    </row>
    <row r="68" spans="1:15" x14ac:dyDescent="0.2">
      <c r="A68" s="47">
        <v>753930</v>
      </c>
      <c r="B68" s="35"/>
      <c r="C68" s="35" t="s">
        <v>55</v>
      </c>
      <c r="D68" s="35"/>
      <c r="E68" s="35"/>
      <c r="F68" s="35"/>
      <c r="G68" s="35"/>
      <c r="H68" s="35"/>
      <c r="I68" s="35"/>
      <c r="J68" s="34"/>
      <c r="K68" s="12"/>
      <c r="L68" s="10"/>
      <c r="M68" s="10"/>
      <c r="N68" s="10"/>
      <c r="O68" s="109">
        <v>0</v>
      </c>
    </row>
    <row r="69" spans="1:15" x14ac:dyDescent="0.2">
      <c r="A69" s="47">
        <v>754534</v>
      </c>
      <c r="B69" s="35"/>
      <c r="C69" s="35" t="s">
        <v>56</v>
      </c>
      <c r="D69" s="35"/>
      <c r="E69" s="35"/>
      <c r="F69" s="35"/>
      <c r="G69" s="35"/>
      <c r="H69" s="35"/>
      <c r="I69" s="35"/>
      <c r="J69" s="34"/>
      <c r="K69" s="12"/>
      <c r="L69" s="10"/>
      <c r="M69" s="10"/>
      <c r="N69" s="10"/>
      <c r="O69" s="109">
        <v>0</v>
      </c>
    </row>
    <row r="70" spans="1:15" x14ac:dyDescent="0.2">
      <c r="A70" s="47"/>
      <c r="B70" s="35"/>
      <c r="C70" s="174" t="s">
        <v>126</v>
      </c>
      <c r="D70" s="174"/>
      <c r="E70" s="174"/>
      <c r="F70" s="174"/>
      <c r="G70" s="174"/>
      <c r="H70" s="174"/>
      <c r="I70" s="174"/>
      <c r="J70" s="175"/>
      <c r="K70" s="176"/>
      <c r="L70" s="176"/>
      <c r="M70" s="176"/>
      <c r="N70" s="176"/>
      <c r="O70" s="177">
        <f>SUM(O67:O69)</f>
        <v>0</v>
      </c>
    </row>
    <row r="71" spans="1:15" x14ac:dyDescent="0.2">
      <c r="A71" s="47">
        <v>734000</v>
      </c>
      <c r="B71" s="35">
        <v>2</v>
      </c>
      <c r="C71" s="35" t="s">
        <v>25</v>
      </c>
      <c r="D71" s="35"/>
      <c r="E71" s="35"/>
      <c r="F71" s="35"/>
      <c r="G71" s="35"/>
      <c r="H71" s="35"/>
      <c r="I71" s="35"/>
      <c r="J71" s="34"/>
      <c r="K71" s="12"/>
      <c r="L71" s="10"/>
      <c r="M71" s="10"/>
      <c r="N71" s="10"/>
      <c r="O71" s="109">
        <v>0</v>
      </c>
    </row>
    <row r="72" spans="1:15" x14ac:dyDescent="0.2">
      <c r="A72" s="47">
        <v>732000</v>
      </c>
      <c r="B72" s="35">
        <v>3</v>
      </c>
      <c r="C72" s="35" t="s">
        <v>36</v>
      </c>
      <c r="D72" s="35"/>
      <c r="E72" s="35"/>
      <c r="F72" s="35"/>
      <c r="G72" s="35"/>
      <c r="H72" s="35"/>
      <c r="I72" s="35"/>
      <c r="J72" s="34"/>
      <c r="K72" s="12"/>
      <c r="L72" s="10"/>
      <c r="M72" s="10"/>
      <c r="N72" s="10"/>
      <c r="O72" s="109">
        <v>0</v>
      </c>
    </row>
    <row r="73" spans="1:15" x14ac:dyDescent="0.2">
      <c r="A73" s="47">
        <v>719535</v>
      </c>
      <c r="B73" s="35">
        <v>4</v>
      </c>
      <c r="C73" s="35" t="s">
        <v>128</v>
      </c>
      <c r="D73" s="35"/>
      <c r="E73" s="35"/>
      <c r="F73" s="35"/>
      <c r="G73" s="35"/>
      <c r="H73" s="35"/>
      <c r="I73" s="35"/>
      <c r="J73" s="34"/>
      <c r="K73" s="12"/>
      <c r="L73" s="10"/>
      <c r="M73" s="10"/>
      <c r="N73" s="10"/>
      <c r="O73" s="109">
        <v>0</v>
      </c>
    </row>
    <row r="74" spans="1:15" x14ac:dyDescent="0.2">
      <c r="A74" s="47">
        <v>719540</v>
      </c>
      <c r="B74" s="35">
        <v>5</v>
      </c>
      <c r="C74" s="35" t="s">
        <v>130</v>
      </c>
      <c r="D74" s="35"/>
      <c r="E74" s="35"/>
      <c r="F74" s="35"/>
      <c r="G74" s="35"/>
      <c r="H74" s="35"/>
      <c r="I74" s="35"/>
      <c r="J74" s="34"/>
      <c r="K74" s="12"/>
      <c r="L74" s="10"/>
      <c r="M74" s="10"/>
      <c r="N74" s="10"/>
      <c r="O74" s="109">
        <v>0</v>
      </c>
    </row>
    <row r="75" spans="1:15" x14ac:dyDescent="0.2">
      <c r="A75" s="47">
        <v>719545</v>
      </c>
      <c r="B75" s="35">
        <v>6</v>
      </c>
      <c r="C75" s="35" t="s">
        <v>131</v>
      </c>
      <c r="D75" s="35"/>
      <c r="E75" s="35"/>
      <c r="F75" s="35"/>
      <c r="G75" s="35"/>
      <c r="H75" s="35"/>
      <c r="I75" s="35"/>
      <c r="J75" s="34"/>
      <c r="K75" s="12"/>
      <c r="L75" s="10"/>
      <c r="M75" s="10"/>
      <c r="N75" s="10"/>
      <c r="O75" s="109">
        <v>0</v>
      </c>
    </row>
    <row r="76" spans="1:15" x14ac:dyDescent="0.2">
      <c r="A76" s="47">
        <v>765900</v>
      </c>
      <c r="B76" s="35">
        <v>7</v>
      </c>
      <c r="C76" s="35" t="s">
        <v>57</v>
      </c>
      <c r="D76" s="35"/>
      <c r="E76" s="35"/>
      <c r="F76" s="35"/>
      <c r="G76" s="35"/>
      <c r="H76" s="35"/>
      <c r="I76" s="35"/>
      <c r="J76" s="34"/>
      <c r="K76" s="12"/>
      <c r="L76" s="10"/>
      <c r="M76" s="10"/>
      <c r="N76" s="10"/>
      <c r="O76" s="109">
        <v>0</v>
      </c>
    </row>
    <row r="77" spans="1:15" x14ac:dyDescent="0.2">
      <c r="A77" s="47" t="s">
        <v>220</v>
      </c>
      <c r="B77" s="35">
        <v>8</v>
      </c>
      <c r="C77" s="35" t="s">
        <v>127</v>
      </c>
      <c r="D77" s="35"/>
      <c r="E77" s="35"/>
      <c r="F77" s="35"/>
      <c r="G77" s="35"/>
      <c r="H77" s="35"/>
      <c r="I77" s="35"/>
      <c r="J77" s="34"/>
      <c r="K77" s="12"/>
      <c r="L77" s="10"/>
      <c r="M77" s="10"/>
      <c r="N77" s="10"/>
      <c r="O77" s="109">
        <v>0</v>
      </c>
    </row>
    <row r="78" spans="1:15" x14ac:dyDescent="0.2">
      <c r="A78" s="47"/>
      <c r="B78" s="35"/>
      <c r="C78" s="35"/>
      <c r="D78" s="35"/>
      <c r="E78" s="35"/>
      <c r="F78" s="35"/>
      <c r="G78" s="35"/>
      <c r="H78" s="35"/>
      <c r="I78" s="35"/>
      <c r="J78" s="34"/>
      <c r="K78" s="12"/>
      <c r="L78" s="10"/>
      <c r="M78" s="10"/>
      <c r="N78" s="10"/>
      <c r="O78" s="15"/>
    </row>
    <row r="79" spans="1:15" x14ac:dyDescent="0.2">
      <c r="A79" s="47"/>
      <c r="B79" s="129" t="s">
        <v>16</v>
      </c>
      <c r="C79" s="129"/>
      <c r="D79" s="129"/>
      <c r="E79" s="129"/>
      <c r="F79" s="129"/>
      <c r="G79" s="129"/>
      <c r="H79" s="129"/>
      <c r="I79" s="129"/>
      <c r="J79" s="133"/>
      <c r="K79" s="131"/>
      <c r="L79" s="131"/>
      <c r="M79" s="131"/>
      <c r="N79" s="131"/>
      <c r="O79" s="132">
        <f>SUM(O70:O77)</f>
        <v>0</v>
      </c>
    </row>
    <row r="80" spans="1:15" x14ac:dyDescent="0.2">
      <c r="A80" s="47"/>
      <c r="B80" s="35"/>
      <c r="C80" s="35"/>
      <c r="D80" s="35"/>
      <c r="E80" s="35"/>
      <c r="F80" s="35"/>
      <c r="G80" s="35"/>
      <c r="H80" s="35"/>
      <c r="I80" s="35"/>
      <c r="J80" s="34"/>
      <c r="K80" s="10"/>
      <c r="L80" s="10"/>
      <c r="M80" s="10"/>
      <c r="N80" s="10"/>
      <c r="O80" s="31"/>
    </row>
    <row r="81" spans="1:15" x14ac:dyDescent="0.2">
      <c r="A81" s="47"/>
      <c r="B81" s="129" t="s">
        <v>11</v>
      </c>
      <c r="C81" s="129"/>
      <c r="D81" s="129"/>
      <c r="E81" s="129"/>
      <c r="F81" s="129"/>
      <c r="G81" s="129"/>
      <c r="H81" s="129"/>
      <c r="I81" s="129"/>
      <c r="J81" s="133"/>
      <c r="K81" s="131"/>
      <c r="L81" s="131"/>
      <c r="M81" s="131"/>
      <c r="N81" s="131"/>
      <c r="O81" s="132">
        <f>SUM(O40+O49+O55+O63+O79)</f>
        <v>0</v>
      </c>
    </row>
    <row r="82" spans="1:15" x14ac:dyDescent="0.2">
      <c r="A82" s="47"/>
      <c r="B82" s="35"/>
      <c r="C82" s="35"/>
      <c r="D82" s="35"/>
      <c r="E82" s="35"/>
      <c r="F82" s="35"/>
      <c r="G82" s="35"/>
      <c r="O82" s="31"/>
    </row>
    <row r="83" spans="1:15" x14ac:dyDescent="0.2">
      <c r="A83" s="47">
        <v>786950</v>
      </c>
      <c r="B83" s="35" t="s">
        <v>26</v>
      </c>
      <c r="C83" s="35"/>
      <c r="D83" s="35"/>
      <c r="E83" s="35"/>
      <c r="F83" s="35" t="s">
        <v>34</v>
      </c>
      <c r="G83" s="104">
        <v>0.38</v>
      </c>
      <c r="J83" s="10"/>
      <c r="K83" s="10"/>
      <c r="L83" s="2" t="s">
        <v>35</v>
      </c>
      <c r="M83" s="110">
        <f>O81-(O49+O63+O75+O76)</f>
        <v>0</v>
      </c>
      <c r="N83" s="10"/>
      <c r="O83" s="102">
        <f>SUM(M83*G83)</f>
        <v>0</v>
      </c>
    </row>
    <row r="84" spans="1:15" x14ac:dyDescent="0.2">
      <c r="A84" s="54"/>
      <c r="B84" s="35"/>
      <c r="C84" s="35"/>
      <c r="D84" s="35"/>
      <c r="E84" s="35"/>
      <c r="F84" s="35"/>
      <c r="G84" s="35"/>
      <c r="J84" s="10"/>
      <c r="K84" s="10"/>
      <c r="L84" s="10"/>
      <c r="M84" s="10"/>
      <c r="N84" s="10"/>
      <c r="O84" s="50"/>
    </row>
    <row r="85" spans="1:15" x14ac:dyDescent="0.2">
      <c r="A85" s="54"/>
      <c r="B85" s="129" t="s">
        <v>12</v>
      </c>
      <c r="C85" s="129"/>
      <c r="D85" s="129"/>
      <c r="E85" s="129"/>
      <c r="F85" s="129"/>
      <c r="G85" s="129"/>
      <c r="H85" s="130"/>
      <c r="I85" s="130"/>
      <c r="J85" s="131"/>
      <c r="K85" s="131"/>
      <c r="L85" s="131"/>
      <c r="M85" s="131"/>
      <c r="N85" s="131"/>
      <c r="O85" s="132">
        <f>SUM(O81+O83)</f>
        <v>0</v>
      </c>
    </row>
    <row r="86" spans="1:15" x14ac:dyDescent="0.2">
      <c r="A86" s="17"/>
      <c r="B86" s="16"/>
      <c r="C86" s="16"/>
      <c r="D86" s="14"/>
      <c r="E86" s="14"/>
      <c r="F86" s="14"/>
      <c r="G86" s="14"/>
      <c r="H86" s="14"/>
      <c r="I86" s="14"/>
      <c r="J86" s="12"/>
      <c r="K86" s="12"/>
      <c r="L86" s="12"/>
      <c r="M86" s="14"/>
    </row>
    <row r="88" spans="1:15" ht="15" customHeight="1" x14ac:dyDescent="0.2">
      <c r="A88" s="17"/>
      <c r="B88" s="343" t="s">
        <v>5</v>
      </c>
      <c r="C88" s="343"/>
      <c r="D88" s="343"/>
      <c r="E88" s="343"/>
      <c r="F88" s="343"/>
      <c r="G88" s="343"/>
      <c r="H88" s="343"/>
      <c r="I88" s="343"/>
      <c r="J88" s="343"/>
      <c r="K88" s="343"/>
      <c r="L88" s="343"/>
      <c r="M88" s="343"/>
      <c r="N88" s="343"/>
      <c r="O88" s="343"/>
    </row>
    <row r="89" spans="1:15" x14ac:dyDescent="0.2">
      <c r="A89" s="17"/>
      <c r="B89" s="343"/>
      <c r="C89" s="343"/>
      <c r="D89" s="343"/>
      <c r="E89" s="343"/>
      <c r="F89" s="343"/>
      <c r="G89" s="343"/>
      <c r="H89" s="343"/>
      <c r="I89" s="343"/>
      <c r="J89" s="343"/>
      <c r="K89" s="343"/>
      <c r="L89" s="343"/>
      <c r="M89" s="343"/>
      <c r="N89" s="343"/>
      <c r="O89" s="343"/>
    </row>
    <row r="90" spans="1:15" x14ac:dyDescent="0.2">
      <c r="A90" s="17"/>
      <c r="B90" s="343"/>
      <c r="C90" s="343"/>
      <c r="D90" s="343"/>
      <c r="E90" s="343"/>
      <c r="F90" s="343"/>
      <c r="G90" s="343"/>
      <c r="H90" s="343"/>
      <c r="I90" s="343"/>
      <c r="J90" s="343"/>
      <c r="K90" s="343"/>
      <c r="L90" s="343"/>
      <c r="M90" s="343"/>
      <c r="N90" s="343"/>
      <c r="O90" s="343"/>
    </row>
    <row r="91" spans="1:15" x14ac:dyDescent="0.2">
      <c r="A91" s="17"/>
      <c r="B91" s="343"/>
      <c r="C91" s="343"/>
      <c r="D91" s="343"/>
      <c r="E91" s="343"/>
      <c r="F91" s="343"/>
      <c r="G91" s="343"/>
      <c r="H91" s="343"/>
      <c r="I91" s="343"/>
      <c r="J91" s="343"/>
      <c r="K91" s="343"/>
      <c r="L91" s="343"/>
      <c r="M91" s="343"/>
      <c r="N91" s="343"/>
      <c r="O91" s="343"/>
    </row>
    <row r="92" spans="1:15" x14ac:dyDescent="0.2">
      <c r="A92" s="17"/>
      <c r="B92" s="343"/>
      <c r="C92" s="343"/>
      <c r="D92" s="343"/>
      <c r="E92" s="343"/>
      <c r="F92" s="343"/>
      <c r="G92" s="343"/>
      <c r="H92" s="343"/>
      <c r="I92" s="343"/>
      <c r="J92" s="343"/>
      <c r="K92" s="343"/>
      <c r="L92" s="343"/>
      <c r="M92" s="343"/>
      <c r="N92" s="343"/>
      <c r="O92" s="343"/>
    </row>
    <row r="93" spans="1:15" x14ac:dyDescent="0.2">
      <c r="A93" s="17"/>
      <c r="B93" s="343"/>
      <c r="C93" s="343"/>
      <c r="D93" s="343"/>
      <c r="E93" s="343"/>
      <c r="F93" s="343"/>
      <c r="G93" s="343"/>
      <c r="H93" s="343"/>
      <c r="I93" s="343"/>
      <c r="J93" s="343"/>
      <c r="K93" s="343"/>
      <c r="L93" s="343"/>
      <c r="M93" s="343"/>
      <c r="N93" s="343"/>
      <c r="O93" s="343"/>
    </row>
    <row r="94" spans="1:15" x14ac:dyDescent="0.2">
      <c r="A94" s="17"/>
      <c r="B94" s="343"/>
      <c r="C94" s="343"/>
      <c r="D94" s="343"/>
      <c r="E94" s="343"/>
      <c r="F94" s="343"/>
      <c r="G94" s="343"/>
      <c r="H94" s="343"/>
      <c r="I94" s="343"/>
      <c r="J94" s="343"/>
      <c r="K94" s="343"/>
      <c r="L94" s="343"/>
      <c r="M94" s="343"/>
      <c r="N94" s="343"/>
      <c r="O94" s="343"/>
    </row>
    <row r="95" spans="1:15" x14ac:dyDescent="0.2">
      <c r="A95" s="17"/>
      <c r="B95" s="343"/>
      <c r="C95" s="343"/>
      <c r="D95" s="343"/>
      <c r="E95" s="343"/>
      <c r="F95" s="343"/>
      <c r="G95" s="343"/>
      <c r="H95" s="343"/>
      <c r="I95" s="343"/>
      <c r="J95" s="343"/>
      <c r="K95" s="343"/>
      <c r="L95" s="343"/>
      <c r="M95" s="343"/>
      <c r="N95" s="343"/>
      <c r="O95" s="343"/>
    </row>
    <row r="96" spans="1:15" x14ac:dyDescent="0.2">
      <c r="A96" s="17"/>
      <c r="B96" s="343"/>
      <c r="C96" s="343"/>
      <c r="D96" s="343"/>
      <c r="E96" s="343"/>
      <c r="F96" s="343"/>
      <c r="G96" s="343"/>
      <c r="H96" s="343"/>
      <c r="I96" s="343"/>
      <c r="J96" s="343"/>
      <c r="K96" s="343"/>
      <c r="L96" s="343"/>
      <c r="M96" s="343"/>
      <c r="N96" s="343"/>
      <c r="O96" s="343"/>
    </row>
    <row r="97" spans="1:15" x14ac:dyDescent="0.2">
      <c r="A97" s="17"/>
      <c r="B97" s="343"/>
      <c r="C97" s="343"/>
      <c r="D97" s="343"/>
      <c r="E97" s="343"/>
      <c r="F97" s="343"/>
      <c r="G97" s="343"/>
      <c r="H97" s="343"/>
      <c r="I97" s="343"/>
      <c r="J97" s="343"/>
      <c r="K97" s="343"/>
      <c r="L97" s="343"/>
      <c r="M97" s="343"/>
      <c r="N97" s="343"/>
      <c r="O97" s="343"/>
    </row>
    <row r="98" spans="1:15" x14ac:dyDescent="0.2">
      <c r="A98" s="17"/>
      <c r="B98" s="73"/>
      <c r="C98" s="73"/>
      <c r="D98" s="73"/>
      <c r="E98" s="73"/>
      <c r="F98" s="73"/>
      <c r="G98" s="73"/>
      <c r="H98" s="73"/>
      <c r="I98" s="73"/>
      <c r="J98" s="73"/>
      <c r="K98" s="73"/>
      <c r="L98" s="73"/>
      <c r="M98" s="73"/>
      <c r="N98" s="73"/>
      <c r="O98" s="73"/>
    </row>
    <row r="99" spans="1:15" x14ac:dyDescent="0.2">
      <c r="A99" s="17"/>
      <c r="B99" s="64"/>
      <c r="C99" s="64"/>
      <c r="D99" s="64"/>
      <c r="E99" s="64"/>
      <c r="F99" s="64"/>
      <c r="G99" s="64"/>
      <c r="H99" s="64"/>
      <c r="I99" s="64"/>
      <c r="J99" s="64"/>
      <c r="K99" s="64"/>
      <c r="L99" s="64"/>
      <c r="M99" s="64"/>
    </row>
    <row r="100" spans="1:15" x14ac:dyDescent="0.2">
      <c r="A100" s="17"/>
      <c r="B100" s="16"/>
      <c r="C100" s="16"/>
      <c r="D100" s="14"/>
      <c r="E100" s="14"/>
      <c r="F100" s="14"/>
      <c r="G100" s="14"/>
      <c r="H100" s="14"/>
      <c r="I100" s="14"/>
      <c r="J100" s="12"/>
      <c r="K100" s="12"/>
      <c r="L100" s="12"/>
      <c r="M100" s="12"/>
    </row>
    <row r="101" spans="1:15" x14ac:dyDescent="0.2">
      <c r="A101" s="17"/>
      <c r="B101" s="16"/>
      <c r="C101" s="16"/>
      <c r="D101" s="14"/>
      <c r="E101" s="14"/>
      <c r="F101" s="14"/>
      <c r="G101" s="14"/>
      <c r="H101" s="14"/>
      <c r="I101" s="14"/>
      <c r="J101" s="12"/>
      <c r="K101" s="12"/>
      <c r="L101" s="12"/>
      <c r="M101" s="12"/>
    </row>
    <row r="102" spans="1:15" x14ac:dyDescent="0.2">
      <c r="A102" s="17"/>
      <c r="B102" s="16"/>
      <c r="C102" s="16"/>
      <c r="D102" s="14"/>
      <c r="E102" s="14"/>
      <c r="F102" s="14"/>
      <c r="G102" s="14"/>
      <c r="H102" s="14"/>
      <c r="I102" s="14"/>
      <c r="J102" s="12"/>
      <c r="K102" s="12"/>
      <c r="L102" s="12"/>
      <c r="M102" s="12"/>
    </row>
    <row r="103" spans="1:15" x14ac:dyDescent="0.2">
      <c r="A103" s="17"/>
      <c r="B103" s="16"/>
      <c r="C103" s="16"/>
      <c r="D103" s="14"/>
      <c r="E103" s="14"/>
      <c r="F103" s="14"/>
      <c r="G103" s="14"/>
      <c r="H103" s="14"/>
      <c r="I103" s="14"/>
      <c r="J103" s="12"/>
      <c r="K103" s="12"/>
      <c r="L103" s="12"/>
      <c r="M103" s="12"/>
    </row>
    <row r="104" spans="1:15" x14ac:dyDescent="0.2">
      <c r="A104" s="17"/>
      <c r="B104" s="16"/>
      <c r="C104" s="16"/>
      <c r="D104" s="14"/>
      <c r="E104" s="14"/>
      <c r="F104" s="14"/>
      <c r="G104" s="14"/>
      <c r="H104" s="14"/>
      <c r="I104" s="14"/>
      <c r="J104" s="12"/>
      <c r="K104" s="12"/>
      <c r="L104" s="12"/>
      <c r="M104" s="12"/>
    </row>
    <row r="105" spans="1:15" x14ac:dyDescent="0.2">
      <c r="A105" s="17"/>
      <c r="B105" s="16"/>
      <c r="C105" s="16"/>
      <c r="D105" s="14"/>
      <c r="E105" s="14"/>
      <c r="F105" s="14"/>
      <c r="G105" s="14"/>
      <c r="H105" s="14"/>
      <c r="I105" s="14"/>
      <c r="J105" s="12"/>
      <c r="K105" s="12"/>
      <c r="L105" s="12"/>
      <c r="M105" s="12"/>
    </row>
    <row r="106" spans="1:15" x14ac:dyDescent="0.2">
      <c r="A106" s="17"/>
      <c r="B106" s="16"/>
      <c r="C106" s="16"/>
      <c r="D106" s="14"/>
      <c r="E106" s="14"/>
      <c r="F106" s="14"/>
      <c r="G106" s="14"/>
      <c r="H106" s="14"/>
      <c r="I106" s="14"/>
      <c r="J106" s="12"/>
      <c r="K106" s="12"/>
      <c r="L106" s="12"/>
      <c r="M106" s="12"/>
    </row>
    <row r="107" spans="1:15" x14ac:dyDescent="0.2">
      <c r="A107" s="17"/>
      <c r="B107" s="16"/>
      <c r="C107" s="16"/>
      <c r="D107" s="14"/>
      <c r="E107" s="14"/>
      <c r="F107" s="14"/>
      <c r="G107" s="14"/>
      <c r="H107" s="14"/>
      <c r="I107" s="14"/>
      <c r="J107" s="12"/>
      <c r="K107" s="12"/>
      <c r="L107" s="12"/>
      <c r="M107" s="14"/>
    </row>
    <row r="108" spans="1:15" x14ac:dyDescent="0.2">
      <c r="A108" s="17"/>
      <c r="B108" s="16"/>
      <c r="C108" s="16"/>
      <c r="D108" s="14"/>
      <c r="E108" s="14"/>
      <c r="F108" s="14"/>
      <c r="G108" s="14"/>
      <c r="H108" s="14"/>
      <c r="I108" s="14"/>
      <c r="J108" s="12"/>
      <c r="K108" s="12"/>
      <c r="L108" s="12"/>
      <c r="M108" s="12"/>
    </row>
    <row r="109" spans="1:15" x14ac:dyDescent="0.2">
      <c r="A109" s="17"/>
      <c r="B109" s="16"/>
      <c r="C109" s="16"/>
      <c r="D109" s="14"/>
      <c r="E109" s="14"/>
      <c r="F109" s="14"/>
      <c r="G109" s="14"/>
      <c r="H109" s="14"/>
      <c r="I109" s="14"/>
      <c r="J109" s="12"/>
      <c r="K109" s="12"/>
      <c r="L109" s="12"/>
      <c r="M109" s="14"/>
    </row>
    <row r="110" spans="1:15" x14ac:dyDescent="0.2">
      <c r="A110" s="17"/>
      <c r="B110" s="16"/>
      <c r="C110" s="16"/>
      <c r="D110" s="14"/>
      <c r="E110" s="14"/>
      <c r="F110" s="14"/>
      <c r="G110" s="14"/>
      <c r="H110" s="14"/>
      <c r="I110" s="12"/>
      <c r="J110" s="12"/>
      <c r="K110" s="12"/>
      <c r="L110" s="12"/>
      <c r="M110" s="12"/>
    </row>
    <row r="111" spans="1:15" x14ac:dyDescent="0.2">
      <c r="A111" s="18"/>
      <c r="B111" s="16"/>
      <c r="C111" s="16"/>
      <c r="D111" s="14"/>
      <c r="E111" s="14"/>
      <c r="F111" s="14"/>
      <c r="G111" s="14"/>
      <c r="H111" s="14"/>
      <c r="I111" s="14"/>
      <c r="J111" s="12"/>
      <c r="K111" s="12"/>
      <c r="L111" s="12"/>
      <c r="M111" s="14"/>
    </row>
    <row r="112" spans="1:15" x14ac:dyDescent="0.2">
      <c r="A112" s="18"/>
      <c r="B112" s="16"/>
      <c r="C112" s="16"/>
      <c r="D112" s="14"/>
      <c r="E112" s="14"/>
      <c r="F112" s="14"/>
      <c r="G112" s="14"/>
      <c r="H112" s="14"/>
      <c r="I112" s="14"/>
      <c r="J112" s="12"/>
      <c r="K112" s="12"/>
      <c r="L112" s="12"/>
      <c r="M112" s="12"/>
    </row>
    <row r="113" spans="1:13" x14ac:dyDescent="0.2">
      <c r="A113" s="18"/>
      <c r="B113" s="16"/>
      <c r="C113" s="16"/>
      <c r="D113" s="14"/>
      <c r="E113" s="14"/>
      <c r="F113" s="14"/>
      <c r="G113" s="14"/>
      <c r="H113" s="14"/>
      <c r="I113" s="14"/>
      <c r="J113" s="14"/>
      <c r="K113" s="14"/>
      <c r="L113" s="14"/>
      <c r="M113" s="14"/>
    </row>
    <row r="114" spans="1:13" x14ac:dyDescent="0.2">
      <c r="A114" s="18"/>
      <c r="B114" s="16"/>
      <c r="C114" s="16"/>
      <c r="D114" s="14"/>
      <c r="E114" s="14"/>
      <c r="F114" s="14"/>
      <c r="G114" s="14"/>
      <c r="H114" s="14"/>
      <c r="I114" s="14"/>
      <c r="J114" s="14"/>
      <c r="K114" s="14"/>
      <c r="L114" s="14"/>
      <c r="M114" s="14"/>
    </row>
    <row r="115" spans="1:13" x14ac:dyDescent="0.2">
      <c r="A115" s="18"/>
      <c r="B115" s="16"/>
      <c r="C115" s="16"/>
      <c r="D115" s="14"/>
      <c r="E115" s="14"/>
      <c r="F115" s="14"/>
      <c r="G115" s="14"/>
      <c r="H115" s="14"/>
      <c r="I115" s="14"/>
      <c r="J115" s="14"/>
      <c r="K115" s="14"/>
      <c r="L115" s="14"/>
      <c r="M115" s="14"/>
    </row>
    <row r="116" spans="1:13" x14ac:dyDescent="0.2">
      <c r="A116" s="18"/>
      <c r="B116" s="16"/>
      <c r="C116" s="16"/>
      <c r="D116" s="14"/>
      <c r="E116" s="14"/>
      <c r="F116" s="14"/>
      <c r="G116" s="14"/>
      <c r="H116" s="14"/>
      <c r="I116" s="14"/>
      <c r="J116" s="14"/>
      <c r="K116" s="14"/>
      <c r="L116" s="14"/>
      <c r="M116" s="14"/>
    </row>
    <row r="117" spans="1:13" x14ac:dyDescent="0.2">
      <c r="A117" s="18"/>
      <c r="B117" s="16"/>
      <c r="C117" s="16"/>
      <c r="D117" s="14"/>
      <c r="E117" s="14"/>
      <c r="F117" s="14"/>
      <c r="G117" s="14"/>
      <c r="H117" s="14"/>
      <c r="I117" s="14"/>
      <c r="J117" s="14"/>
      <c r="K117" s="14"/>
      <c r="L117" s="14"/>
      <c r="M117" s="14"/>
    </row>
    <row r="118" spans="1:13" x14ac:dyDescent="0.2">
      <c r="A118" s="18"/>
      <c r="B118" s="16"/>
      <c r="C118" s="16"/>
      <c r="D118" s="14"/>
      <c r="E118" s="14"/>
      <c r="F118" s="14"/>
      <c r="G118" s="14"/>
      <c r="H118" s="14"/>
      <c r="I118" s="14"/>
      <c r="J118" s="14"/>
      <c r="K118" s="14"/>
      <c r="L118" s="14"/>
      <c r="M118" s="14"/>
    </row>
    <row r="119" spans="1:13" x14ac:dyDescent="0.2">
      <c r="A119" s="18"/>
      <c r="B119" s="16"/>
      <c r="C119" s="16"/>
      <c r="D119" s="14"/>
      <c r="E119" s="14"/>
      <c r="F119" s="14"/>
      <c r="G119" s="14"/>
      <c r="H119" s="14"/>
      <c r="I119" s="14"/>
      <c r="J119" s="14"/>
      <c r="K119" s="14"/>
      <c r="L119" s="14"/>
      <c r="M119" s="14"/>
    </row>
    <row r="120" spans="1:13" x14ac:dyDescent="0.2">
      <c r="A120" s="18"/>
      <c r="B120" s="16"/>
      <c r="C120" s="16"/>
      <c r="D120" s="14"/>
      <c r="E120" s="14"/>
      <c r="F120" s="14"/>
      <c r="G120" s="14"/>
      <c r="H120" s="14"/>
      <c r="I120" s="14"/>
      <c r="J120" s="14"/>
      <c r="K120" s="14"/>
      <c r="L120" s="14"/>
      <c r="M120" s="14"/>
    </row>
    <row r="121" spans="1:13" x14ac:dyDescent="0.2">
      <c r="A121" s="18"/>
      <c r="B121" s="16"/>
      <c r="C121" s="16"/>
      <c r="D121" s="14"/>
      <c r="E121" s="14"/>
      <c r="F121" s="14"/>
      <c r="G121" s="14"/>
      <c r="H121" s="14"/>
      <c r="I121" s="14"/>
      <c r="J121" s="14"/>
      <c r="K121" s="14"/>
      <c r="L121" s="14"/>
      <c r="M121" s="14"/>
    </row>
    <row r="122" spans="1:13" x14ac:dyDescent="0.2">
      <c r="A122" s="18"/>
      <c r="B122" s="16"/>
      <c r="C122" s="16"/>
      <c r="D122" s="14"/>
      <c r="E122" s="14"/>
      <c r="F122" s="14"/>
      <c r="G122" s="14"/>
      <c r="H122" s="14"/>
      <c r="I122" s="14"/>
      <c r="J122" s="14"/>
      <c r="K122" s="14"/>
      <c r="L122" s="14"/>
      <c r="M122" s="14"/>
    </row>
    <row r="123" spans="1:13" x14ac:dyDescent="0.2">
      <c r="A123" s="18"/>
      <c r="B123" s="16"/>
      <c r="C123" s="16"/>
      <c r="D123" s="14"/>
      <c r="E123" s="14"/>
      <c r="F123" s="14"/>
      <c r="G123" s="14"/>
      <c r="H123" s="14"/>
      <c r="I123" s="14"/>
      <c r="J123" s="14"/>
      <c r="K123" s="14"/>
      <c r="L123" s="14"/>
      <c r="M123" s="14"/>
    </row>
    <row r="124" spans="1:13" x14ac:dyDescent="0.2">
      <c r="A124" s="18"/>
      <c r="B124" s="16"/>
      <c r="C124" s="16"/>
      <c r="D124" s="14"/>
      <c r="E124" s="14"/>
      <c r="F124" s="14"/>
      <c r="G124" s="14"/>
      <c r="H124" s="14"/>
      <c r="I124" s="14"/>
      <c r="J124" s="14"/>
      <c r="K124" s="14"/>
      <c r="L124" s="14"/>
      <c r="M124" s="14"/>
    </row>
    <row r="125" spans="1:13" x14ac:dyDescent="0.2">
      <c r="A125" s="18"/>
      <c r="B125" s="16"/>
      <c r="C125" s="16"/>
      <c r="D125" s="14"/>
      <c r="E125" s="14"/>
      <c r="F125" s="14"/>
      <c r="G125" s="14"/>
      <c r="H125" s="14"/>
      <c r="I125" s="14"/>
      <c r="J125" s="14"/>
      <c r="K125" s="14"/>
      <c r="L125" s="14"/>
      <c r="M125" s="14"/>
    </row>
    <row r="126" spans="1:13" x14ac:dyDescent="0.2">
      <c r="A126" s="18"/>
      <c r="B126" s="16"/>
      <c r="C126" s="16"/>
      <c r="D126" s="14"/>
      <c r="E126" s="14"/>
      <c r="F126" s="14"/>
      <c r="G126" s="14"/>
      <c r="H126" s="14"/>
      <c r="I126" s="14"/>
      <c r="J126" s="14"/>
      <c r="K126" s="14"/>
      <c r="L126" s="14"/>
      <c r="M126" s="14"/>
    </row>
    <row r="127" spans="1:13" x14ac:dyDescent="0.2">
      <c r="A127" s="18"/>
      <c r="B127" s="16"/>
      <c r="C127" s="16"/>
      <c r="D127" s="14"/>
      <c r="E127" s="14"/>
      <c r="F127" s="14"/>
      <c r="G127" s="14"/>
      <c r="H127" s="14"/>
      <c r="I127" s="14"/>
      <c r="J127" s="14"/>
      <c r="K127" s="14"/>
      <c r="L127" s="14"/>
      <c r="M127" s="14"/>
    </row>
    <row r="128" spans="1:13" x14ac:dyDescent="0.2">
      <c r="A128" s="18"/>
      <c r="B128" s="16"/>
      <c r="C128" s="16"/>
      <c r="D128" s="14"/>
      <c r="E128" s="14"/>
      <c r="F128" s="14"/>
      <c r="G128" s="14"/>
      <c r="H128" s="14"/>
      <c r="I128" s="14"/>
      <c r="J128" s="14"/>
      <c r="K128" s="14"/>
      <c r="L128" s="14"/>
      <c r="M128" s="14"/>
    </row>
    <row r="129" spans="1:3" x14ac:dyDescent="0.2">
      <c r="A129" s="25"/>
      <c r="B129" s="26"/>
      <c r="C129" s="26"/>
    </row>
  </sheetData>
  <sheetProtection algorithmName="SHA-512" hashValue="P32WvpxmjIUsJG40CImp0HhJF6wQYoGctNzjacECJACDMFQmloSWz/8dlLZPHLJgKeYuLMfyKrTiC82Li09vMA==" saltValue="E9Y70K+UD4jFIibbHfeNpQ==" spinCount="100000" sheet="1" formatColumns="0"/>
  <mergeCells count="4">
    <mergeCell ref="B88:O97"/>
    <mergeCell ref="A2:H2"/>
    <mergeCell ref="I1:K1"/>
    <mergeCell ref="M1:N1"/>
  </mergeCells>
  <phoneticPr fontId="2" type="noConversion"/>
  <printOptions gridLines="1"/>
  <pageMargins left="0.25" right="0.25" top="0.75" bottom="0.75" header="0.3" footer="0.3"/>
  <pageSetup scale="48" orientation="portrait" horizontalDpi="300" verticalDpi="300" r:id="rId1"/>
  <headerFooter>
    <oddHeader>&amp;C&amp;"Tahoma,Regular"&amp;12Appalachian State University - Office of Sponsored Programs</oddHeader>
    <oddFooter>&amp;CPage &amp;P&amp;Rversion 12/2021</oddFooter>
  </headerFooter>
  <ignoredErrors>
    <ignoredError sqref="I19:I23" unlockedFormula="1"/>
    <ignoredError sqref="O37 M37:N37" emptyCellReference="1"/>
  </ignoredErrors>
  <legacy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9"/>
  <sheetViews>
    <sheetView view="pageLayout" zoomScale="70" zoomScaleNormal="70" zoomScaleSheetLayoutView="70" zoomScalePageLayoutView="70" workbookViewId="0">
      <selection activeCell="A3" sqref="A3"/>
    </sheetView>
  </sheetViews>
  <sheetFormatPr defaultColWidth="14.42578125" defaultRowHeight="15" x14ac:dyDescent="0.2"/>
  <cols>
    <col min="1" max="1" width="15.7109375" style="1" customWidth="1"/>
    <col min="2" max="2" width="6.7109375" style="2" customWidth="1"/>
    <col min="3" max="5" width="14.42578125" style="2"/>
    <col min="6" max="6" width="17.7109375" style="2" customWidth="1"/>
    <col min="7" max="7" width="5.42578125" style="2" customWidth="1"/>
    <col min="8" max="8" width="11.42578125" style="2" customWidth="1"/>
    <col min="9" max="9" width="6.85546875" style="2" customWidth="1"/>
    <col min="10" max="10" width="13" style="2" customWidth="1"/>
    <col min="11" max="11" width="5.42578125" style="2" customWidth="1"/>
    <col min="12" max="12" width="16.140625" style="2" customWidth="1"/>
    <col min="13" max="13" width="16.42578125" style="2" customWidth="1"/>
    <col min="14" max="14" width="16.140625" style="2" customWidth="1"/>
    <col min="15" max="15" width="22.140625" style="2" customWidth="1"/>
    <col min="16" max="16384" width="14.42578125" style="2"/>
  </cols>
  <sheetData>
    <row r="1" spans="1:15" s="59" customFormat="1" ht="25.5" x14ac:dyDescent="0.35">
      <c r="A1" s="136" t="s">
        <v>8</v>
      </c>
      <c r="B1" s="137"/>
      <c r="C1" s="137"/>
      <c r="D1" s="137"/>
      <c r="E1" s="137"/>
      <c r="F1" s="137"/>
      <c r="G1" s="137"/>
      <c r="H1" s="137"/>
      <c r="I1" s="346" t="s">
        <v>171</v>
      </c>
      <c r="J1" s="347"/>
      <c r="K1" s="347"/>
      <c r="L1" s="325"/>
      <c r="M1" s="348" t="s">
        <v>172</v>
      </c>
      <c r="N1" s="349"/>
      <c r="O1" s="325"/>
    </row>
    <row r="2" spans="1:15" x14ac:dyDescent="0.2">
      <c r="A2" s="344" t="s">
        <v>175</v>
      </c>
      <c r="B2" s="345"/>
      <c r="C2" s="345"/>
      <c r="D2" s="345"/>
      <c r="E2" s="345"/>
      <c r="F2" s="345"/>
      <c r="G2" s="345"/>
      <c r="H2" s="345"/>
      <c r="I2" s="203" t="s">
        <v>29</v>
      </c>
      <c r="J2" s="201"/>
      <c r="K2" s="202"/>
      <c r="L2" s="131"/>
      <c r="M2" s="131"/>
      <c r="N2" s="130"/>
      <c r="O2" s="130"/>
    </row>
    <row r="3" spans="1:15" x14ac:dyDescent="0.2">
      <c r="A3" s="1" t="s">
        <v>53</v>
      </c>
      <c r="B3" s="104" t="str">
        <f>'NSF FY 22-23'!B3</f>
        <v>insert title</v>
      </c>
      <c r="C3" s="104"/>
      <c r="D3" s="104"/>
      <c r="E3" s="104"/>
      <c r="F3" s="105"/>
      <c r="G3" s="105"/>
      <c r="H3" s="105"/>
      <c r="I3" s="106"/>
      <c r="J3" s="106"/>
      <c r="K3" s="106"/>
      <c r="L3" s="105"/>
      <c r="M3" s="105"/>
      <c r="N3" s="105"/>
      <c r="O3" s="105"/>
    </row>
    <row r="4" spans="1:15" x14ac:dyDescent="0.2">
      <c r="A4" s="4"/>
      <c r="B4" s="39"/>
      <c r="C4" s="39"/>
      <c r="D4" s="39"/>
      <c r="E4" s="39"/>
      <c r="F4" s="5"/>
      <c r="G4" s="5"/>
      <c r="H4" s="5"/>
      <c r="I4" s="5"/>
      <c r="J4" s="6"/>
      <c r="K4" s="6"/>
      <c r="L4" s="6"/>
      <c r="M4" s="5"/>
      <c r="N4" s="5"/>
      <c r="O4" s="5"/>
    </row>
    <row r="5" spans="1:15" x14ac:dyDescent="0.2">
      <c r="A5" s="53"/>
      <c r="B5" s="35"/>
      <c r="C5" s="35"/>
      <c r="D5" s="35"/>
      <c r="E5" s="35"/>
      <c r="F5" s="35"/>
      <c r="G5" s="35"/>
      <c r="H5" s="41" t="s">
        <v>38</v>
      </c>
      <c r="I5" s="65" t="s">
        <v>39</v>
      </c>
      <c r="J5" s="41" t="s">
        <v>37</v>
      </c>
      <c r="K5" s="65" t="s">
        <v>39</v>
      </c>
      <c r="L5" s="44" t="s">
        <v>40</v>
      </c>
      <c r="M5" s="8" t="s">
        <v>41</v>
      </c>
      <c r="N5" s="8" t="s">
        <v>42</v>
      </c>
      <c r="O5" s="7" t="s">
        <v>43</v>
      </c>
    </row>
    <row r="6" spans="1:15" x14ac:dyDescent="0.2">
      <c r="A6" s="2"/>
      <c r="B6" s="66"/>
      <c r="C6" s="35"/>
      <c r="D6" s="35"/>
      <c r="E6" s="35"/>
      <c r="F6" s="35"/>
      <c r="G6" s="35"/>
      <c r="H6" s="41" t="s">
        <v>44</v>
      </c>
      <c r="I6" s="41"/>
      <c r="J6" s="41" t="s">
        <v>44</v>
      </c>
      <c r="K6" s="41"/>
      <c r="L6" s="44"/>
      <c r="M6" s="8" t="s">
        <v>45</v>
      </c>
      <c r="N6" s="8" t="s">
        <v>46</v>
      </c>
      <c r="O6" s="9"/>
    </row>
    <row r="7" spans="1:15" x14ac:dyDescent="0.2">
      <c r="A7" s="45" t="s">
        <v>47</v>
      </c>
      <c r="B7" s="35" t="s">
        <v>65</v>
      </c>
      <c r="C7" s="35"/>
      <c r="D7" s="35"/>
      <c r="E7" s="35"/>
      <c r="F7" s="35"/>
      <c r="G7" s="35"/>
      <c r="H7" s="35"/>
      <c r="I7" s="35"/>
      <c r="J7" s="35"/>
      <c r="K7" s="35"/>
      <c r="L7" s="34"/>
      <c r="M7" s="10"/>
      <c r="N7" s="10"/>
    </row>
    <row r="8" spans="1:15" x14ac:dyDescent="0.2">
      <c r="A8" s="46">
        <v>611180</v>
      </c>
      <c r="B8" s="35">
        <v>1</v>
      </c>
      <c r="C8" s="104" t="str">
        <f>'NSF FY 22-23'!C8</f>
        <v>insert name</v>
      </c>
      <c r="D8" s="104"/>
      <c r="E8" s="104"/>
      <c r="F8" s="104"/>
      <c r="G8" s="35"/>
      <c r="H8" s="116">
        <v>0</v>
      </c>
      <c r="I8" s="107">
        <f t="shared" ref="I8:I13" si="0">H8*9</f>
        <v>0</v>
      </c>
      <c r="J8" s="116">
        <v>0</v>
      </c>
      <c r="K8" s="107">
        <f t="shared" ref="K8:K13" si="1">J8*3</f>
        <v>0</v>
      </c>
      <c r="L8" s="50">
        <f>('NSF FY 22-23'!L8)*0.03+('NSF FY 22-23'!L8)</f>
        <v>0</v>
      </c>
      <c r="M8" s="102">
        <f>L8*H8+L8/9*3*J8</f>
        <v>0</v>
      </c>
      <c r="N8" s="197">
        <f>M8*'FRINGE RATES'!C3</f>
        <v>0</v>
      </c>
      <c r="O8" s="102">
        <f t="shared" ref="O8:O13" si="2">M8+N8</f>
        <v>0</v>
      </c>
    </row>
    <row r="9" spans="1:15" x14ac:dyDescent="0.2">
      <c r="A9" s="46">
        <v>611180</v>
      </c>
      <c r="B9" s="35">
        <v>2</v>
      </c>
      <c r="C9" s="104" t="str">
        <f>'NSF FY 22-23'!C9</f>
        <v>insert name</v>
      </c>
      <c r="D9" s="104"/>
      <c r="E9" s="104"/>
      <c r="F9" s="104"/>
      <c r="G9" s="35"/>
      <c r="H9" s="116">
        <v>0</v>
      </c>
      <c r="I9" s="107">
        <f t="shared" si="0"/>
        <v>0</v>
      </c>
      <c r="J9" s="116">
        <v>0</v>
      </c>
      <c r="K9" s="107">
        <f t="shared" si="1"/>
        <v>0</v>
      </c>
      <c r="L9" s="50">
        <f>('NSF FY 22-23'!L9)*0.03+('NSF FY 22-23'!L9)</f>
        <v>0</v>
      </c>
      <c r="M9" s="102">
        <f t="shared" ref="M9:M13" si="3">L9*H9+L9/9*3*J9</f>
        <v>0</v>
      </c>
      <c r="N9" s="197">
        <f>M9*'FRINGE RATES'!C3</f>
        <v>0</v>
      </c>
      <c r="O9" s="102">
        <f t="shared" si="2"/>
        <v>0</v>
      </c>
    </row>
    <row r="10" spans="1:15" x14ac:dyDescent="0.2">
      <c r="A10" s="46">
        <v>611180</v>
      </c>
      <c r="B10" s="35">
        <v>3</v>
      </c>
      <c r="C10" s="104" t="str">
        <f>'NSF FY 22-23'!C10</f>
        <v>insert name</v>
      </c>
      <c r="D10" s="104"/>
      <c r="E10" s="104"/>
      <c r="F10" s="104"/>
      <c r="G10" s="35"/>
      <c r="H10" s="116">
        <v>0</v>
      </c>
      <c r="I10" s="107">
        <f t="shared" si="0"/>
        <v>0</v>
      </c>
      <c r="J10" s="116">
        <v>0</v>
      </c>
      <c r="K10" s="107">
        <f t="shared" si="1"/>
        <v>0</v>
      </c>
      <c r="L10" s="50">
        <f>('NSF FY 22-23'!L10)*0.03+('NSF FY 22-23'!L10)</f>
        <v>0</v>
      </c>
      <c r="M10" s="102">
        <f t="shared" si="3"/>
        <v>0</v>
      </c>
      <c r="N10" s="197">
        <f>M10*'FRINGE RATES'!C3</f>
        <v>0</v>
      </c>
      <c r="O10" s="102">
        <f t="shared" si="2"/>
        <v>0</v>
      </c>
    </row>
    <row r="11" spans="1:15" x14ac:dyDescent="0.2">
      <c r="A11" s="46">
        <v>611180</v>
      </c>
      <c r="B11" s="35">
        <v>4</v>
      </c>
      <c r="C11" s="104" t="str">
        <f>'NSF FY 22-23'!C11</f>
        <v>insert name</v>
      </c>
      <c r="D11" s="104"/>
      <c r="E11" s="104"/>
      <c r="F11" s="104"/>
      <c r="G11" s="35"/>
      <c r="H11" s="116">
        <v>0</v>
      </c>
      <c r="I11" s="107">
        <f t="shared" si="0"/>
        <v>0</v>
      </c>
      <c r="J11" s="116">
        <v>0</v>
      </c>
      <c r="K11" s="107">
        <f t="shared" si="1"/>
        <v>0</v>
      </c>
      <c r="L11" s="50">
        <f>('NSF FY 22-23'!L11)*0.03+('NSF FY 22-23'!L11)</f>
        <v>0</v>
      </c>
      <c r="M11" s="102">
        <f t="shared" si="3"/>
        <v>0</v>
      </c>
      <c r="N11" s="197">
        <f>M11*'FRINGE RATES'!C3</f>
        <v>0</v>
      </c>
      <c r="O11" s="102">
        <f t="shared" si="2"/>
        <v>0</v>
      </c>
    </row>
    <row r="12" spans="1:15" x14ac:dyDescent="0.2">
      <c r="A12" s="46">
        <v>611180</v>
      </c>
      <c r="B12" s="35">
        <v>5</v>
      </c>
      <c r="C12" s="104" t="str">
        <f>'NSF FY 22-23'!C12</f>
        <v>insert name</v>
      </c>
      <c r="D12" s="104"/>
      <c r="E12" s="104"/>
      <c r="F12" s="104"/>
      <c r="G12" s="35"/>
      <c r="H12" s="116">
        <v>0</v>
      </c>
      <c r="I12" s="107">
        <f t="shared" si="0"/>
        <v>0</v>
      </c>
      <c r="J12" s="116">
        <v>0</v>
      </c>
      <c r="K12" s="107">
        <f t="shared" si="1"/>
        <v>0</v>
      </c>
      <c r="L12" s="50">
        <f>('NSF FY 22-23'!L12)*0.03+('NSF FY 22-23'!L12)</f>
        <v>0</v>
      </c>
      <c r="M12" s="102">
        <f t="shared" si="3"/>
        <v>0</v>
      </c>
      <c r="N12" s="197">
        <f>M12*'FRINGE RATES'!C3</f>
        <v>0</v>
      </c>
      <c r="O12" s="102">
        <f t="shared" si="2"/>
        <v>0</v>
      </c>
    </row>
    <row r="13" spans="1:15" s="14" customFormat="1" x14ac:dyDescent="0.2">
      <c r="A13" s="46">
        <v>611180</v>
      </c>
      <c r="B13" s="35">
        <v>6</v>
      </c>
      <c r="C13" s="104" t="str">
        <f>'NSF FY 22-23'!C13</f>
        <v>insert name</v>
      </c>
      <c r="D13" s="104"/>
      <c r="E13" s="104"/>
      <c r="F13" s="104"/>
      <c r="G13" s="35"/>
      <c r="H13" s="116">
        <v>0</v>
      </c>
      <c r="I13" s="107">
        <f t="shared" si="0"/>
        <v>0</v>
      </c>
      <c r="J13" s="116">
        <v>0</v>
      </c>
      <c r="K13" s="107">
        <f t="shared" si="1"/>
        <v>0</v>
      </c>
      <c r="L13" s="50">
        <f>('NSF FY 22-23'!L13)*0.03+('NSF FY 22-23'!L13)</f>
        <v>0</v>
      </c>
      <c r="M13" s="102">
        <f t="shared" si="3"/>
        <v>0</v>
      </c>
      <c r="N13" s="197">
        <f>M13*'FRINGE RATES'!C3</f>
        <v>0</v>
      </c>
      <c r="O13" s="102">
        <f t="shared" si="2"/>
        <v>0</v>
      </c>
    </row>
    <row r="14" spans="1:15" s="14" customFormat="1" x14ac:dyDescent="0.2">
      <c r="A14" s="47"/>
      <c r="B14" s="37"/>
      <c r="C14" s="37"/>
      <c r="D14" s="37"/>
      <c r="E14" s="37"/>
      <c r="F14" s="37"/>
      <c r="G14" s="37"/>
      <c r="H14" s="52"/>
      <c r="I14" s="52"/>
      <c r="J14" s="43"/>
      <c r="K14" s="49"/>
      <c r="L14" s="49"/>
      <c r="M14" s="49"/>
    </row>
    <row r="15" spans="1:15" x14ac:dyDescent="0.2">
      <c r="A15" s="47"/>
      <c r="B15" s="129" t="s">
        <v>58</v>
      </c>
      <c r="C15" s="129"/>
      <c r="D15" s="129"/>
      <c r="E15" s="129"/>
      <c r="F15" s="129"/>
      <c r="G15" s="129"/>
      <c r="H15" s="129"/>
      <c r="I15" s="129"/>
      <c r="J15" s="133"/>
      <c r="K15" s="133"/>
      <c r="L15" s="133"/>
      <c r="M15" s="138">
        <f>SUM(M8:M13)</f>
        <v>0</v>
      </c>
      <c r="N15" s="135">
        <f>SUM(N8:N13)</f>
        <v>0</v>
      </c>
      <c r="O15" s="135">
        <f>SUM(O8:O13)</f>
        <v>0</v>
      </c>
    </row>
    <row r="16" spans="1:15" s="14" customFormat="1" x14ac:dyDescent="0.2">
      <c r="A16" s="47"/>
      <c r="B16" s="37"/>
      <c r="C16" s="37"/>
      <c r="D16" s="37"/>
      <c r="E16" s="37"/>
      <c r="F16" s="37"/>
      <c r="G16" s="37"/>
    </row>
    <row r="17" spans="1:16" s="14" customFormat="1" x14ac:dyDescent="0.2">
      <c r="A17" s="47"/>
      <c r="B17" s="37"/>
      <c r="C17" s="37"/>
      <c r="D17" s="37"/>
      <c r="E17" s="37"/>
      <c r="F17" s="37"/>
      <c r="G17" s="37"/>
      <c r="H17" s="67" t="s">
        <v>49</v>
      </c>
      <c r="I17" s="68" t="s">
        <v>39</v>
      </c>
      <c r="J17" s="52"/>
      <c r="K17" s="52"/>
      <c r="L17" s="44" t="s">
        <v>40</v>
      </c>
      <c r="M17" s="8" t="s">
        <v>41</v>
      </c>
      <c r="N17" s="8" t="s">
        <v>42</v>
      </c>
      <c r="O17" s="7" t="s">
        <v>43</v>
      </c>
    </row>
    <row r="18" spans="1:16" s="14" customFormat="1" x14ac:dyDescent="0.2">
      <c r="A18" s="46">
        <v>612120</v>
      </c>
      <c r="B18" s="35" t="s">
        <v>66</v>
      </c>
      <c r="C18" s="37"/>
      <c r="D18" s="37"/>
      <c r="E18" s="37"/>
      <c r="F18" s="37"/>
      <c r="G18" s="37"/>
      <c r="H18" s="67" t="s">
        <v>44</v>
      </c>
      <c r="I18" s="52"/>
      <c r="J18" s="52"/>
      <c r="K18" s="52"/>
      <c r="L18" s="44"/>
      <c r="M18" s="8" t="s">
        <v>45</v>
      </c>
      <c r="N18" s="8" t="s">
        <v>46</v>
      </c>
      <c r="O18" s="9"/>
    </row>
    <row r="19" spans="1:16" x14ac:dyDescent="0.2">
      <c r="A19" s="46">
        <v>612120</v>
      </c>
      <c r="B19" s="35">
        <v>1</v>
      </c>
      <c r="C19" s="118" t="str">
        <f>'NSF FY 22-23'!C19</f>
        <v>insert name</v>
      </c>
      <c r="D19" s="118"/>
      <c r="E19" s="118"/>
      <c r="F19" s="118"/>
      <c r="G19" s="35"/>
      <c r="H19" s="116">
        <v>0</v>
      </c>
      <c r="I19" s="108">
        <f>H19*12</f>
        <v>0</v>
      </c>
      <c r="J19" s="55"/>
      <c r="K19" s="55"/>
      <c r="L19" s="50">
        <f>('NSF FY 22-23'!L19)*0.03+('NSF FY 22-23'!L19)</f>
        <v>0</v>
      </c>
      <c r="M19" s="101">
        <f>H19*L19</f>
        <v>0</v>
      </c>
      <c r="N19" s="120">
        <f>M19*'FRINGE RATES'!C5</f>
        <v>0</v>
      </c>
      <c r="O19" s="102">
        <f>M19+N19</f>
        <v>0</v>
      </c>
      <c r="P19" s="14"/>
    </row>
    <row r="20" spans="1:16" x14ac:dyDescent="0.2">
      <c r="A20" s="46">
        <v>612120</v>
      </c>
      <c r="B20" s="35">
        <v>2</v>
      </c>
      <c r="C20" s="118" t="str">
        <f>'NSF FY 22-23'!C20</f>
        <v>insert name</v>
      </c>
      <c r="D20" s="118"/>
      <c r="E20" s="118"/>
      <c r="F20" s="118"/>
      <c r="G20" s="35"/>
      <c r="H20" s="116">
        <v>0</v>
      </c>
      <c r="I20" s="108">
        <f>H20*12</f>
        <v>0</v>
      </c>
      <c r="J20" s="55"/>
      <c r="K20" s="55"/>
      <c r="L20" s="50">
        <f>('NSF FY 22-23'!L20)*0.03+('NSF FY 22-23'!L20)</f>
        <v>0</v>
      </c>
      <c r="M20" s="101">
        <f>H20*L20</f>
        <v>0</v>
      </c>
      <c r="N20" s="120">
        <f>M20*'FRINGE RATES'!C5</f>
        <v>0</v>
      </c>
      <c r="O20" s="102">
        <f>M20+N20</f>
        <v>0</v>
      </c>
      <c r="P20" s="14"/>
    </row>
    <row r="21" spans="1:16" x14ac:dyDescent="0.2">
      <c r="A21" s="46">
        <v>612120</v>
      </c>
      <c r="B21" s="35">
        <v>3</v>
      </c>
      <c r="C21" s="118" t="str">
        <f>'NSF FY 22-23'!C21</f>
        <v>insert name</v>
      </c>
      <c r="D21" s="118"/>
      <c r="E21" s="118"/>
      <c r="F21" s="118"/>
      <c r="G21" s="35"/>
      <c r="H21" s="116">
        <v>0</v>
      </c>
      <c r="I21" s="108">
        <f>H21*12</f>
        <v>0</v>
      </c>
      <c r="J21" s="55"/>
      <c r="K21" s="55"/>
      <c r="L21" s="50">
        <f>('NSF FY 22-23'!L21)*0.03+('NSF FY 22-23'!L21)</f>
        <v>0</v>
      </c>
      <c r="M21" s="101">
        <f>H21*L21</f>
        <v>0</v>
      </c>
      <c r="N21" s="120">
        <f>M21*'FRINGE RATES'!C5</f>
        <v>0</v>
      </c>
      <c r="O21" s="102">
        <f>M21+N21</f>
        <v>0</v>
      </c>
      <c r="P21" s="14"/>
    </row>
    <row r="22" spans="1:16" x14ac:dyDescent="0.2">
      <c r="A22" s="46">
        <v>612120</v>
      </c>
      <c r="B22" s="35">
        <v>4</v>
      </c>
      <c r="C22" s="118" t="str">
        <f>'NSF FY 22-23'!C22</f>
        <v>insert name</v>
      </c>
      <c r="D22" s="118"/>
      <c r="E22" s="118"/>
      <c r="F22" s="118"/>
      <c r="G22" s="35"/>
      <c r="H22" s="116">
        <v>0</v>
      </c>
      <c r="I22" s="108">
        <f>H22*12</f>
        <v>0</v>
      </c>
      <c r="J22" s="55"/>
      <c r="K22" s="55"/>
      <c r="L22" s="50">
        <f>('NSF FY 22-23'!L22)*0.03+('NSF FY 22-23'!L22)</f>
        <v>0</v>
      </c>
      <c r="M22" s="101">
        <f>H22*L22</f>
        <v>0</v>
      </c>
      <c r="N22" s="120">
        <f>M22*'FRINGE RATES'!C5</f>
        <v>0</v>
      </c>
      <c r="O22" s="102">
        <f>M22+N22</f>
        <v>0</v>
      </c>
      <c r="P22" s="14"/>
    </row>
    <row r="23" spans="1:16" x14ac:dyDescent="0.2">
      <c r="A23" s="47"/>
      <c r="B23" s="35">
        <v>5</v>
      </c>
      <c r="C23" s="118" t="str">
        <f>'NSF FY 22-23'!C23</f>
        <v>insert name</v>
      </c>
      <c r="D23" s="118"/>
      <c r="E23" s="118"/>
      <c r="F23" s="118"/>
      <c r="G23" s="35"/>
      <c r="H23" s="116">
        <v>0</v>
      </c>
      <c r="I23" s="108">
        <f>H23*12</f>
        <v>0</v>
      </c>
      <c r="J23" s="55"/>
      <c r="K23" s="55"/>
      <c r="L23" s="50">
        <f>('NSF FY 22-23'!L23)*0.03+('NSF FY 22-23'!L23)</f>
        <v>0</v>
      </c>
      <c r="M23" s="101">
        <f>H23*L23</f>
        <v>0</v>
      </c>
      <c r="N23" s="120">
        <f>M23*'FRINGE RATES'!C5</f>
        <v>0</v>
      </c>
      <c r="O23" s="102">
        <f>M23+N23</f>
        <v>0</v>
      </c>
      <c r="P23" s="14"/>
    </row>
    <row r="24" spans="1:16" x14ac:dyDescent="0.2">
      <c r="A24" s="47"/>
      <c r="B24" s="35"/>
      <c r="C24" s="35"/>
      <c r="D24" s="35"/>
      <c r="E24" s="35"/>
      <c r="F24" s="35"/>
      <c r="G24" s="35"/>
      <c r="H24" s="35"/>
      <c r="I24" s="35"/>
      <c r="J24" s="35"/>
      <c r="K24" s="35"/>
      <c r="L24" s="33"/>
      <c r="M24" s="33"/>
      <c r="N24" s="33"/>
      <c r="O24" s="33"/>
      <c r="P24" s="14"/>
    </row>
    <row r="25" spans="1:16" x14ac:dyDescent="0.2">
      <c r="A25" s="47"/>
      <c r="B25" s="129" t="s">
        <v>59</v>
      </c>
      <c r="C25" s="129"/>
      <c r="D25" s="129"/>
      <c r="E25" s="129"/>
      <c r="F25" s="129"/>
      <c r="G25" s="129"/>
      <c r="H25" s="129"/>
      <c r="I25" s="129"/>
      <c r="J25" s="133"/>
      <c r="K25" s="133"/>
      <c r="L25" s="133"/>
      <c r="M25" s="139">
        <f>SUM(M19:M23)</f>
        <v>0</v>
      </c>
      <c r="N25" s="132">
        <f>SUM(N19:N23)</f>
        <v>0</v>
      </c>
      <c r="O25" s="132">
        <f>SUM(O19:O23)</f>
        <v>0</v>
      </c>
      <c r="P25" s="14"/>
    </row>
    <row r="26" spans="1:16" s="14" customFormat="1" x14ac:dyDescent="0.2">
      <c r="A26" s="47"/>
      <c r="B26" s="37"/>
      <c r="C26" s="37"/>
      <c r="D26" s="37"/>
      <c r="E26" s="37"/>
      <c r="F26" s="37"/>
      <c r="G26" s="37"/>
      <c r="H26" s="41" t="s">
        <v>50</v>
      </c>
      <c r="I26" s="37"/>
      <c r="J26" s="69" t="s">
        <v>37</v>
      </c>
      <c r="K26" s="37"/>
      <c r="L26" s="44" t="s">
        <v>6</v>
      </c>
      <c r="M26" s="8" t="s">
        <v>41</v>
      </c>
      <c r="N26" s="8" t="s">
        <v>42</v>
      </c>
      <c r="O26" s="7" t="s">
        <v>43</v>
      </c>
    </row>
    <row r="27" spans="1:16" s="14" customFormat="1" x14ac:dyDescent="0.2">
      <c r="A27" s="47"/>
      <c r="B27" s="35"/>
      <c r="C27" s="35"/>
      <c r="D27" s="35"/>
      <c r="E27" s="35"/>
      <c r="F27" s="35"/>
      <c r="G27" s="35"/>
      <c r="H27" s="41" t="s">
        <v>51</v>
      </c>
      <c r="I27" s="41"/>
      <c r="J27" s="41" t="s">
        <v>52</v>
      </c>
      <c r="K27" s="41"/>
      <c r="L27" s="44"/>
      <c r="M27" s="8" t="s">
        <v>45</v>
      </c>
      <c r="N27" s="8" t="s">
        <v>46</v>
      </c>
      <c r="O27" s="9"/>
    </row>
    <row r="28" spans="1:16" x14ac:dyDescent="0.2">
      <c r="A28" s="46"/>
      <c r="B28" s="35" t="s">
        <v>60</v>
      </c>
      <c r="C28" s="35"/>
      <c r="D28" s="35"/>
      <c r="E28" s="35"/>
      <c r="F28" s="35"/>
      <c r="G28" s="35"/>
      <c r="H28" s="35"/>
      <c r="I28" s="35"/>
      <c r="J28" s="35"/>
      <c r="K28" s="35"/>
      <c r="L28" s="51"/>
      <c r="M28" s="51"/>
      <c r="N28" s="51"/>
      <c r="O28" s="50"/>
      <c r="P28" s="14"/>
    </row>
    <row r="29" spans="1:16" x14ac:dyDescent="0.2">
      <c r="A29" s="46">
        <v>614520</v>
      </c>
      <c r="B29" s="35">
        <v>1</v>
      </c>
      <c r="C29" s="35" t="s">
        <v>61</v>
      </c>
      <c r="D29" s="35"/>
      <c r="E29" s="35"/>
      <c r="F29" s="35"/>
      <c r="G29" s="35"/>
      <c r="H29" s="56">
        <v>0</v>
      </c>
      <c r="J29" s="56">
        <v>0</v>
      </c>
      <c r="K29" s="56"/>
      <c r="L29" s="122">
        <v>0</v>
      </c>
      <c r="M29" s="115">
        <f>H29*L29+J29*L29</f>
        <v>0</v>
      </c>
      <c r="N29" s="115">
        <f>M29*'FRINGE RATES'!C7</f>
        <v>0</v>
      </c>
      <c r="O29" s="115">
        <f>M29+N29</f>
        <v>0</v>
      </c>
      <c r="P29" s="14"/>
    </row>
    <row r="30" spans="1:16" x14ac:dyDescent="0.2">
      <c r="A30" s="46">
        <v>614520</v>
      </c>
      <c r="B30" s="35">
        <v>2</v>
      </c>
      <c r="C30" s="35" t="s">
        <v>61</v>
      </c>
      <c r="D30" s="35"/>
      <c r="E30" s="35"/>
      <c r="F30" s="35"/>
      <c r="G30" s="35"/>
      <c r="H30" s="56">
        <v>0</v>
      </c>
      <c r="J30" s="56">
        <v>0</v>
      </c>
      <c r="K30" s="56"/>
      <c r="L30" s="122">
        <v>0</v>
      </c>
      <c r="M30" s="115">
        <f>H30*L30+J30*L30</f>
        <v>0</v>
      </c>
      <c r="N30" s="115">
        <f>M30*'FRINGE RATES'!C7</f>
        <v>0</v>
      </c>
      <c r="O30" s="115">
        <f>M30+N30</f>
        <v>0</v>
      </c>
      <c r="P30" s="14"/>
    </row>
    <row r="31" spans="1:16" x14ac:dyDescent="0.2">
      <c r="A31" s="46">
        <v>614520</v>
      </c>
      <c r="B31" s="35">
        <v>3</v>
      </c>
      <c r="C31" s="35" t="s">
        <v>61</v>
      </c>
      <c r="D31" s="35"/>
      <c r="E31" s="35"/>
      <c r="F31" s="35"/>
      <c r="G31" s="35"/>
      <c r="H31" s="56">
        <v>0</v>
      </c>
      <c r="J31" s="56">
        <v>0</v>
      </c>
      <c r="K31" s="56"/>
      <c r="L31" s="122">
        <v>0</v>
      </c>
      <c r="M31" s="115">
        <f>H31*L31+J31*L31</f>
        <v>0</v>
      </c>
      <c r="N31" s="115">
        <f>M31*'FRINGE RATES'!C7</f>
        <v>0</v>
      </c>
      <c r="O31" s="115">
        <f>M31+N31</f>
        <v>0</v>
      </c>
      <c r="P31" s="14"/>
    </row>
    <row r="32" spans="1:16" x14ac:dyDescent="0.2">
      <c r="A32" s="46">
        <v>614520</v>
      </c>
      <c r="B32" s="35">
        <v>4</v>
      </c>
      <c r="C32" s="35" t="s">
        <v>61</v>
      </c>
      <c r="D32" s="35"/>
      <c r="E32" s="35"/>
      <c r="F32" s="35"/>
      <c r="G32" s="35"/>
      <c r="H32" s="56">
        <v>0</v>
      </c>
      <c r="J32" s="56">
        <v>0</v>
      </c>
      <c r="K32" s="56"/>
      <c r="L32" s="122">
        <v>0</v>
      </c>
      <c r="M32" s="115">
        <f>H32*L32+J32*L32</f>
        <v>0</v>
      </c>
      <c r="N32" s="115">
        <f>M32*'FRINGE RATES'!C7</f>
        <v>0</v>
      </c>
      <c r="O32" s="115">
        <f>M32+N32</f>
        <v>0</v>
      </c>
      <c r="P32" s="14"/>
    </row>
    <row r="33" spans="1:16" x14ac:dyDescent="0.2">
      <c r="A33" s="46"/>
      <c r="B33" s="35"/>
      <c r="C33" s="35"/>
      <c r="D33" s="35"/>
      <c r="E33" s="35"/>
      <c r="F33" s="35"/>
      <c r="G33" s="35"/>
      <c r="H33" s="32"/>
      <c r="I33" s="32"/>
      <c r="J33" s="32"/>
      <c r="K33" s="32"/>
      <c r="L33" s="123"/>
      <c r="M33" s="32"/>
      <c r="N33" s="32"/>
      <c r="O33" s="32"/>
      <c r="P33" s="14"/>
    </row>
    <row r="34" spans="1:16" x14ac:dyDescent="0.2">
      <c r="A34" s="46">
        <v>614120</v>
      </c>
      <c r="B34" s="35">
        <v>5</v>
      </c>
      <c r="C34" s="35" t="s">
        <v>64</v>
      </c>
      <c r="D34" s="35"/>
      <c r="E34" s="35"/>
      <c r="F34" s="35"/>
      <c r="G34" s="35"/>
      <c r="H34" s="56">
        <v>0</v>
      </c>
      <c r="J34" s="56">
        <v>0</v>
      </c>
      <c r="K34" s="56"/>
      <c r="L34" s="122">
        <v>0</v>
      </c>
      <c r="M34" s="115">
        <f>H34*L34+J34*L34</f>
        <v>0</v>
      </c>
      <c r="N34" s="115">
        <f>M34*'FRINGE RATES'!C9</f>
        <v>0</v>
      </c>
      <c r="O34" s="115">
        <f>M34+N34</f>
        <v>0</v>
      </c>
      <c r="P34" s="14"/>
    </row>
    <row r="35" spans="1:16" x14ac:dyDescent="0.2">
      <c r="A35" s="46">
        <v>614120</v>
      </c>
      <c r="B35" s="35">
        <v>6</v>
      </c>
      <c r="C35" s="35" t="s">
        <v>64</v>
      </c>
      <c r="D35" s="35"/>
      <c r="E35" s="35"/>
      <c r="F35" s="35"/>
      <c r="G35" s="35"/>
      <c r="H35" s="56">
        <v>0</v>
      </c>
      <c r="J35" s="56">
        <v>0</v>
      </c>
      <c r="K35" s="56"/>
      <c r="L35" s="122">
        <v>0</v>
      </c>
      <c r="M35" s="115">
        <f>H35*L35+J35*L35</f>
        <v>0</v>
      </c>
      <c r="N35" s="115">
        <f>M35*'FRINGE RATES'!C9</f>
        <v>0</v>
      </c>
      <c r="O35" s="115">
        <f>M35+N35</f>
        <v>0</v>
      </c>
      <c r="P35" s="14"/>
    </row>
    <row r="36" spans="1:16" x14ac:dyDescent="0.2">
      <c r="A36" s="46"/>
      <c r="B36" s="35"/>
      <c r="C36" s="35"/>
      <c r="D36" s="35"/>
      <c r="E36" s="35"/>
      <c r="F36" s="35"/>
      <c r="G36" s="37"/>
      <c r="H36" s="36"/>
      <c r="I36" s="37"/>
      <c r="J36" s="37"/>
      <c r="K36" s="37"/>
      <c r="L36" s="38"/>
      <c r="P36" s="14"/>
    </row>
    <row r="37" spans="1:16" x14ac:dyDescent="0.2">
      <c r="A37" s="47"/>
      <c r="B37" s="129" t="s">
        <v>63</v>
      </c>
      <c r="C37" s="129"/>
      <c r="D37" s="129"/>
      <c r="E37" s="129"/>
      <c r="F37" s="129"/>
      <c r="G37" s="129"/>
      <c r="H37" s="129"/>
      <c r="I37" s="129"/>
      <c r="J37" s="133"/>
      <c r="K37" s="133"/>
      <c r="L37" s="133"/>
      <c r="M37" s="134">
        <f>SUM(M29:M35)</f>
        <v>0</v>
      </c>
      <c r="N37" s="134">
        <f>SUM(N29:N35)</f>
        <v>0</v>
      </c>
      <c r="O37" s="134">
        <f>SUM(O29:O35)</f>
        <v>0</v>
      </c>
      <c r="P37" s="14"/>
    </row>
    <row r="38" spans="1:16" x14ac:dyDescent="0.2">
      <c r="A38" s="46"/>
    </row>
    <row r="39" spans="1:16" x14ac:dyDescent="0.2">
      <c r="A39" s="47"/>
    </row>
    <row r="40" spans="1:16" x14ac:dyDescent="0.2">
      <c r="A40" s="47"/>
      <c r="B40" s="129" t="s">
        <v>13</v>
      </c>
      <c r="C40" s="129"/>
      <c r="D40" s="129"/>
      <c r="E40" s="129"/>
      <c r="F40" s="129"/>
      <c r="G40" s="129"/>
      <c r="H40" s="129"/>
      <c r="I40" s="129"/>
      <c r="J40" s="133"/>
      <c r="K40" s="133"/>
      <c r="L40" s="133"/>
      <c r="M40" s="132">
        <f>+SUM(M15+M37+M25)</f>
        <v>0</v>
      </c>
      <c r="N40" s="132">
        <f>+SUM(N15+N37+N25)</f>
        <v>0</v>
      </c>
      <c r="O40" s="132">
        <f>+SUM(O15+O37+O25)</f>
        <v>0</v>
      </c>
    </row>
    <row r="41" spans="1:16" x14ac:dyDescent="0.2">
      <c r="A41" s="47"/>
    </row>
    <row r="42" spans="1:16" x14ac:dyDescent="0.2">
      <c r="A42" s="47"/>
      <c r="B42" s="35" t="s">
        <v>221</v>
      </c>
      <c r="C42" s="35"/>
      <c r="D42" s="35"/>
      <c r="E42" s="35"/>
      <c r="F42" s="35"/>
      <c r="G42" s="35"/>
      <c r="H42" s="35"/>
      <c r="I42" s="35"/>
      <c r="J42" s="10"/>
      <c r="K42" s="10"/>
      <c r="L42" s="10"/>
      <c r="M42" s="33"/>
    </row>
    <row r="43" spans="1:16" x14ac:dyDescent="0.2">
      <c r="A43" s="47">
        <v>750000</v>
      </c>
      <c r="B43" s="35">
        <v>1</v>
      </c>
      <c r="C43" s="118"/>
      <c r="D43" s="118"/>
      <c r="E43" s="118"/>
      <c r="F43" s="118"/>
      <c r="G43" s="118"/>
      <c r="H43" s="118"/>
      <c r="I43" s="118"/>
      <c r="J43" s="124"/>
      <c r="K43" s="12"/>
      <c r="L43" s="10"/>
      <c r="M43" s="33"/>
      <c r="N43" s="33"/>
      <c r="O43" s="109">
        <v>0</v>
      </c>
    </row>
    <row r="44" spans="1:16" x14ac:dyDescent="0.2">
      <c r="A44" s="47">
        <v>750000</v>
      </c>
      <c r="B44" s="35">
        <v>2</v>
      </c>
      <c r="C44" s="118"/>
      <c r="D44" s="118"/>
      <c r="E44" s="118"/>
      <c r="F44" s="118"/>
      <c r="G44" s="118"/>
      <c r="H44" s="118"/>
      <c r="I44" s="118"/>
      <c r="J44" s="124"/>
      <c r="K44" s="12"/>
      <c r="L44" s="10"/>
      <c r="M44" s="33"/>
      <c r="N44" s="33"/>
      <c r="O44" s="109">
        <v>0</v>
      </c>
    </row>
    <row r="45" spans="1:16" x14ac:dyDescent="0.2">
      <c r="A45" s="47">
        <v>750000</v>
      </c>
      <c r="B45" s="35">
        <v>3</v>
      </c>
      <c r="C45" s="118"/>
      <c r="D45" s="118"/>
      <c r="E45" s="118"/>
      <c r="F45" s="118"/>
      <c r="G45" s="118"/>
      <c r="H45" s="118"/>
      <c r="I45" s="118"/>
      <c r="J45" s="124"/>
      <c r="K45" s="12"/>
      <c r="L45" s="10"/>
      <c r="M45" s="33"/>
      <c r="N45" s="33"/>
      <c r="O45" s="109">
        <v>0</v>
      </c>
    </row>
    <row r="46" spans="1:16" x14ac:dyDescent="0.2">
      <c r="A46" s="47">
        <v>750000</v>
      </c>
      <c r="B46" s="35">
        <v>4</v>
      </c>
      <c r="C46" s="118"/>
      <c r="D46" s="118"/>
      <c r="E46" s="118"/>
      <c r="F46" s="118"/>
      <c r="G46" s="118"/>
      <c r="H46" s="118"/>
      <c r="I46" s="118"/>
      <c r="J46" s="124"/>
      <c r="K46" s="12"/>
      <c r="L46" s="10"/>
      <c r="M46" s="33"/>
      <c r="N46" s="33"/>
      <c r="O46" s="109">
        <v>0</v>
      </c>
    </row>
    <row r="47" spans="1:16" x14ac:dyDescent="0.2">
      <c r="A47" s="47">
        <v>750000</v>
      </c>
      <c r="B47" s="35">
        <v>5</v>
      </c>
      <c r="C47" s="118"/>
      <c r="D47" s="118"/>
      <c r="E47" s="118"/>
      <c r="F47" s="118"/>
      <c r="G47" s="118"/>
      <c r="H47" s="118"/>
      <c r="I47" s="118"/>
      <c r="J47" s="124"/>
      <c r="K47" s="12"/>
      <c r="L47" s="10"/>
      <c r="M47" s="33"/>
      <c r="N47" s="33"/>
      <c r="O47" s="109">
        <v>0</v>
      </c>
    </row>
    <row r="48" spans="1:16" x14ac:dyDescent="0.2">
      <c r="A48" s="47"/>
      <c r="B48" s="35"/>
      <c r="C48" s="35"/>
      <c r="D48" s="35"/>
      <c r="E48" s="35"/>
      <c r="F48" s="35"/>
      <c r="G48" s="35"/>
      <c r="H48" s="35"/>
      <c r="I48" s="35"/>
      <c r="J48" s="35"/>
      <c r="K48" s="35"/>
      <c r="L48" s="10"/>
      <c r="M48" s="33"/>
      <c r="N48" s="33"/>
      <c r="O48" s="33"/>
    </row>
    <row r="49" spans="1:15" x14ac:dyDescent="0.2">
      <c r="A49" s="47"/>
      <c r="B49" s="129" t="s">
        <v>2</v>
      </c>
      <c r="C49" s="129"/>
      <c r="D49" s="129"/>
      <c r="E49" s="129"/>
      <c r="F49" s="129"/>
      <c r="G49" s="129"/>
      <c r="H49" s="129"/>
      <c r="I49" s="129"/>
      <c r="J49" s="131"/>
      <c r="K49" s="131"/>
      <c r="L49" s="131"/>
      <c r="M49" s="131"/>
      <c r="N49" s="131"/>
      <c r="O49" s="132">
        <f>+SUM(O43:O47)</f>
        <v>0</v>
      </c>
    </row>
    <row r="50" spans="1:15" x14ac:dyDescent="0.2">
      <c r="A50" s="47"/>
      <c r="B50" s="35"/>
      <c r="C50" s="35"/>
      <c r="D50" s="35"/>
      <c r="E50" s="35"/>
      <c r="F50" s="35"/>
      <c r="G50" s="35"/>
      <c r="H50" s="35"/>
      <c r="I50" s="35"/>
      <c r="J50" s="10"/>
      <c r="K50" s="10"/>
      <c r="L50" s="10"/>
      <c r="M50" s="33"/>
      <c r="N50" s="33"/>
      <c r="O50" s="33"/>
    </row>
    <row r="51" spans="1:15" x14ac:dyDescent="0.2">
      <c r="A51" s="47"/>
      <c r="B51" s="35" t="s">
        <v>31</v>
      </c>
      <c r="C51" s="35"/>
      <c r="D51" s="35"/>
      <c r="E51" s="35"/>
      <c r="F51" s="35"/>
      <c r="G51" s="35"/>
      <c r="H51" s="35"/>
      <c r="I51" s="35"/>
      <c r="L51" s="10"/>
      <c r="M51" s="33"/>
      <c r="N51" s="33"/>
      <c r="O51" s="33"/>
    </row>
    <row r="52" spans="1:15" x14ac:dyDescent="0.2">
      <c r="A52" s="47">
        <v>731000</v>
      </c>
      <c r="B52" s="35">
        <v>1</v>
      </c>
      <c r="C52" s="35" t="s">
        <v>27</v>
      </c>
      <c r="D52" s="35"/>
      <c r="E52" s="35" t="s">
        <v>168</v>
      </c>
      <c r="F52" s="35"/>
      <c r="G52" s="42"/>
      <c r="H52" s="35"/>
      <c r="I52" s="42"/>
      <c r="K52" s="15"/>
      <c r="L52" s="15"/>
      <c r="M52" s="33"/>
      <c r="N52" s="33"/>
      <c r="O52" s="109">
        <v>0</v>
      </c>
    </row>
    <row r="53" spans="1:15" x14ac:dyDescent="0.2">
      <c r="A53" s="47">
        <v>731310</v>
      </c>
      <c r="B53" s="35">
        <v>2</v>
      </c>
      <c r="C53" s="35" t="s">
        <v>32</v>
      </c>
      <c r="D53" s="35"/>
      <c r="E53" s="35"/>
      <c r="F53" s="35"/>
      <c r="G53" s="42"/>
      <c r="H53" s="35"/>
      <c r="I53" s="42"/>
      <c r="L53" s="15"/>
      <c r="M53" s="33"/>
      <c r="N53" s="33"/>
      <c r="O53" s="109">
        <v>0</v>
      </c>
    </row>
    <row r="54" spans="1:15" x14ac:dyDescent="0.2">
      <c r="A54" s="47"/>
      <c r="B54" s="35"/>
      <c r="C54" s="35"/>
      <c r="D54" s="35"/>
      <c r="E54" s="35"/>
      <c r="F54" s="35"/>
      <c r="G54" s="35"/>
      <c r="H54" s="35"/>
      <c r="I54" s="35"/>
      <c r="J54" s="10"/>
      <c r="K54" s="10"/>
      <c r="L54" s="10"/>
      <c r="M54" s="33"/>
      <c r="N54" s="33"/>
      <c r="O54" s="33"/>
    </row>
    <row r="55" spans="1:15" x14ac:dyDescent="0.2">
      <c r="A55" s="47"/>
      <c r="B55" s="129" t="s">
        <v>3</v>
      </c>
      <c r="C55" s="129"/>
      <c r="D55" s="129"/>
      <c r="E55" s="129"/>
      <c r="F55" s="129"/>
      <c r="G55" s="129"/>
      <c r="H55" s="129"/>
      <c r="I55" s="129"/>
      <c r="J55" s="131"/>
      <c r="K55" s="131"/>
      <c r="L55" s="131"/>
      <c r="M55" s="131"/>
      <c r="N55" s="131"/>
      <c r="O55" s="132">
        <f>SUM(O52:O53)</f>
        <v>0</v>
      </c>
    </row>
    <row r="56" spans="1:15" x14ac:dyDescent="0.2">
      <c r="A56" s="47"/>
      <c r="B56" s="35"/>
      <c r="C56" s="35"/>
      <c r="D56" s="35"/>
      <c r="E56" s="35"/>
      <c r="F56" s="35"/>
      <c r="G56" s="35"/>
      <c r="H56" s="35"/>
      <c r="I56" s="35"/>
      <c r="J56" s="10"/>
      <c r="K56" s="10"/>
      <c r="L56" s="10"/>
      <c r="M56" s="33"/>
      <c r="N56" s="33"/>
      <c r="O56" s="33"/>
    </row>
    <row r="57" spans="1:15" x14ac:dyDescent="0.2">
      <c r="A57" s="47"/>
      <c r="B57" s="35" t="s">
        <v>104</v>
      </c>
      <c r="C57" s="35"/>
      <c r="D57" s="35"/>
      <c r="E57" s="35"/>
      <c r="F57" s="34"/>
      <c r="G57" s="35"/>
      <c r="H57" s="35"/>
      <c r="I57" s="35"/>
      <c r="J57" s="10"/>
      <c r="K57" s="10"/>
      <c r="L57" s="10"/>
      <c r="M57" s="33"/>
      <c r="N57" s="33"/>
      <c r="O57" s="33"/>
    </row>
    <row r="58" spans="1:15" x14ac:dyDescent="0.2">
      <c r="A58" s="47">
        <v>719549</v>
      </c>
      <c r="B58" s="35">
        <v>1</v>
      </c>
      <c r="C58" s="35" t="s">
        <v>33</v>
      </c>
      <c r="D58" s="35"/>
      <c r="E58" s="35"/>
      <c r="F58" s="38"/>
      <c r="G58" s="35"/>
      <c r="H58" s="35"/>
      <c r="I58" s="35"/>
      <c r="J58" s="10"/>
      <c r="K58" s="12"/>
      <c r="L58" s="10"/>
      <c r="M58" s="33"/>
      <c r="N58" s="33"/>
      <c r="O58" s="109">
        <v>0</v>
      </c>
    </row>
    <row r="59" spans="1:15" x14ac:dyDescent="0.2">
      <c r="A59" s="47">
        <v>731129</v>
      </c>
      <c r="B59" s="35">
        <v>2</v>
      </c>
      <c r="C59" s="35" t="s">
        <v>20</v>
      </c>
      <c r="D59" s="35"/>
      <c r="E59" s="35"/>
      <c r="F59" s="38"/>
      <c r="G59" s="35"/>
      <c r="H59" s="35"/>
      <c r="I59" s="35"/>
      <c r="J59" s="10"/>
      <c r="K59" s="12"/>
      <c r="L59" s="10"/>
      <c r="M59" s="33"/>
      <c r="N59" s="33"/>
      <c r="O59" s="109">
        <v>0</v>
      </c>
    </row>
    <row r="60" spans="1:15" x14ac:dyDescent="0.2">
      <c r="A60" s="47">
        <v>731159</v>
      </c>
      <c r="B60" s="35">
        <v>3</v>
      </c>
      <c r="C60" s="35" t="s">
        <v>21</v>
      </c>
      <c r="D60" s="35"/>
      <c r="E60" s="35"/>
      <c r="F60" s="38"/>
      <c r="G60" s="35"/>
      <c r="H60" s="35"/>
      <c r="I60" s="35"/>
      <c r="J60" s="10"/>
      <c r="K60" s="12"/>
      <c r="L60" s="10"/>
      <c r="M60" s="33"/>
      <c r="N60" s="33"/>
      <c r="O60" s="109">
        <v>0</v>
      </c>
    </row>
    <row r="61" spans="1:15" x14ac:dyDescent="0.2">
      <c r="A61" s="47">
        <v>729909</v>
      </c>
      <c r="B61" s="35">
        <v>4</v>
      </c>
      <c r="C61" s="35" t="s">
        <v>22</v>
      </c>
      <c r="D61" s="35"/>
      <c r="E61" s="35"/>
      <c r="F61" s="38"/>
      <c r="G61" s="35"/>
      <c r="H61" s="35"/>
      <c r="I61" s="35"/>
      <c r="J61" s="10"/>
      <c r="K61" s="12"/>
      <c r="L61" s="10"/>
      <c r="M61" s="33"/>
      <c r="N61" s="33"/>
      <c r="O61" s="109">
        <v>0</v>
      </c>
    </row>
    <row r="62" spans="1:15" x14ac:dyDescent="0.2">
      <c r="A62" s="47"/>
      <c r="B62" s="35"/>
      <c r="C62" s="35"/>
      <c r="D62" s="35"/>
      <c r="E62" s="35"/>
      <c r="F62" s="34"/>
      <c r="G62" s="35"/>
      <c r="H62" s="35"/>
      <c r="I62" s="35"/>
      <c r="J62" s="10"/>
      <c r="K62" s="10"/>
      <c r="L62" s="10"/>
      <c r="M62" s="33"/>
      <c r="N62" s="33"/>
      <c r="O62" s="70"/>
    </row>
    <row r="63" spans="1:15" x14ac:dyDescent="0.2">
      <c r="A63" s="47"/>
      <c r="B63" s="129" t="s">
        <v>105</v>
      </c>
      <c r="C63" s="129"/>
      <c r="D63" s="129"/>
      <c r="E63" s="129"/>
      <c r="F63" s="133"/>
      <c r="G63" s="129"/>
      <c r="H63" s="129"/>
      <c r="I63" s="129"/>
      <c r="J63" s="131"/>
      <c r="K63" s="131"/>
      <c r="L63" s="131"/>
      <c r="M63" s="131"/>
      <c r="N63" s="131"/>
      <c r="O63" s="132">
        <f>SUM(O58:O61)</f>
        <v>0</v>
      </c>
    </row>
    <row r="64" spans="1:15" x14ac:dyDescent="0.2">
      <c r="A64" s="47"/>
      <c r="B64" s="35"/>
      <c r="C64" s="35"/>
      <c r="D64" s="35"/>
      <c r="E64" s="35"/>
      <c r="F64" s="35"/>
      <c r="G64" s="35"/>
      <c r="H64" s="35"/>
      <c r="I64" s="35"/>
      <c r="J64" s="10"/>
      <c r="K64" s="10"/>
      <c r="L64" s="10"/>
      <c r="M64" s="33"/>
      <c r="N64" s="33"/>
      <c r="O64" s="33"/>
    </row>
    <row r="65" spans="1:15" x14ac:dyDescent="0.2">
      <c r="A65" s="47"/>
      <c r="B65" s="35" t="s">
        <v>23</v>
      </c>
      <c r="C65" s="35"/>
      <c r="D65" s="35"/>
      <c r="E65" s="35"/>
      <c r="F65" s="35"/>
      <c r="G65" s="35"/>
      <c r="H65" s="35"/>
      <c r="I65" s="35"/>
      <c r="J65" s="10"/>
      <c r="K65" s="10"/>
      <c r="L65" s="10"/>
      <c r="M65" s="33"/>
      <c r="N65" s="33"/>
      <c r="O65" s="33"/>
    </row>
    <row r="66" spans="1:15" x14ac:dyDescent="0.2">
      <c r="A66" s="47"/>
      <c r="B66" s="35">
        <v>1</v>
      </c>
      <c r="C66" s="170" t="s">
        <v>24</v>
      </c>
      <c r="D66" s="35"/>
      <c r="E66" s="35"/>
      <c r="F66" s="35"/>
      <c r="G66" s="35"/>
      <c r="H66" s="35"/>
      <c r="I66" s="35"/>
      <c r="J66" s="10"/>
      <c r="K66" s="12"/>
      <c r="L66" s="10"/>
      <c r="M66" s="33"/>
      <c r="N66" s="33"/>
      <c r="O66" s="173"/>
    </row>
    <row r="67" spans="1:15" x14ac:dyDescent="0.2">
      <c r="A67" s="47">
        <v>729900</v>
      </c>
      <c r="B67" s="35"/>
      <c r="C67" s="35" t="s">
        <v>54</v>
      </c>
      <c r="D67" s="35"/>
      <c r="E67" s="35"/>
      <c r="F67" s="35"/>
      <c r="G67" s="35"/>
      <c r="H67" s="35"/>
      <c r="I67" s="35"/>
      <c r="J67" s="10"/>
      <c r="K67" s="12"/>
      <c r="L67" s="10"/>
      <c r="M67" s="33"/>
      <c r="N67" s="33"/>
      <c r="O67" s="109">
        <v>0</v>
      </c>
    </row>
    <row r="68" spans="1:15" s="3" customFormat="1" x14ac:dyDescent="0.2">
      <c r="A68" s="47">
        <v>753930</v>
      </c>
      <c r="B68" s="35"/>
      <c r="C68" s="35" t="s">
        <v>55</v>
      </c>
      <c r="D68" s="35"/>
      <c r="E68" s="35"/>
      <c r="F68" s="35"/>
      <c r="G68" s="35"/>
      <c r="H68" s="35"/>
      <c r="I68" s="35"/>
      <c r="J68" s="34"/>
      <c r="K68" s="12"/>
      <c r="L68" s="10"/>
      <c r="M68" s="33"/>
      <c r="N68" s="33"/>
      <c r="O68" s="109">
        <v>0</v>
      </c>
    </row>
    <row r="69" spans="1:15" s="3" customFormat="1" x14ac:dyDescent="0.2">
      <c r="A69" s="47">
        <v>754534</v>
      </c>
      <c r="B69" s="35"/>
      <c r="C69" s="35" t="s">
        <v>56</v>
      </c>
      <c r="D69" s="35"/>
      <c r="E69" s="35"/>
      <c r="F69" s="35"/>
      <c r="G69" s="35"/>
      <c r="H69" s="35"/>
      <c r="I69" s="35"/>
      <c r="J69" s="34"/>
      <c r="K69" s="12"/>
      <c r="L69" s="10"/>
      <c r="M69" s="33"/>
      <c r="N69" s="33"/>
      <c r="O69" s="109">
        <v>0</v>
      </c>
    </row>
    <row r="70" spans="1:15" s="3" customFormat="1" x14ac:dyDescent="0.2">
      <c r="A70" s="47"/>
      <c r="B70" s="35"/>
      <c r="C70" s="174" t="s">
        <v>126</v>
      </c>
      <c r="D70" s="174"/>
      <c r="E70" s="174"/>
      <c r="F70" s="174"/>
      <c r="G70" s="174"/>
      <c r="H70" s="174"/>
      <c r="I70" s="174"/>
      <c r="J70" s="175"/>
      <c r="K70" s="176"/>
      <c r="L70" s="176"/>
      <c r="M70" s="178"/>
      <c r="N70" s="178"/>
      <c r="O70" s="177">
        <f>SUM(O67:O69)</f>
        <v>0</v>
      </c>
    </row>
    <row r="71" spans="1:15" x14ac:dyDescent="0.2">
      <c r="A71" s="47">
        <v>734000</v>
      </c>
      <c r="B71" s="35">
        <v>2</v>
      </c>
      <c r="C71" s="35" t="s">
        <v>25</v>
      </c>
      <c r="D71" s="35"/>
      <c r="E71" s="35"/>
      <c r="F71" s="35"/>
      <c r="G71" s="35"/>
      <c r="H71" s="35"/>
      <c r="I71" s="35"/>
      <c r="J71" s="10"/>
      <c r="K71" s="12"/>
      <c r="L71" s="10"/>
      <c r="M71" s="33"/>
      <c r="N71" s="33"/>
      <c r="O71" s="109">
        <v>0</v>
      </c>
    </row>
    <row r="72" spans="1:15" x14ac:dyDescent="0.2">
      <c r="A72" s="47">
        <v>732000</v>
      </c>
      <c r="B72" s="35">
        <v>3</v>
      </c>
      <c r="C72" s="35" t="s">
        <v>36</v>
      </c>
      <c r="D72" s="35"/>
      <c r="E72" s="35"/>
      <c r="F72" s="35"/>
      <c r="G72" s="35"/>
      <c r="H72" s="35"/>
      <c r="I72" s="35"/>
      <c r="J72" s="10"/>
      <c r="K72" s="12"/>
      <c r="L72" s="10"/>
      <c r="M72" s="33"/>
      <c r="N72" s="33"/>
      <c r="O72" s="109">
        <v>0</v>
      </c>
    </row>
    <row r="73" spans="1:15" x14ac:dyDescent="0.2">
      <c r="A73" s="47">
        <v>719535</v>
      </c>
      <c r="B73" s="35">
        <v>4</v>
      </c>
      <c r="C73" s="35" t="s">
        <v>128</v>
      </c>
      <c r="D73" s="35"/>
      <c r="E73" s="35"/>
      <c r="F73" s="35"/>
      <c r="G73" s="35"/>
      <c r="H73" s="35"/>
      <c r="I73" s="35"/>
      <c r="J73" s="10"/>
      <c r="K73" s="12"/>
      <c r="L73" s="10"/>
      <c r="M73" s="33"/>
      <c r="N73" s="33"/>
      <c r="O73" s="109">
        <v>0</v>
      </c>
    </row>
    <row r="74" spans="1:15" x14ac:dyDescent="0.2">
      <c r="A74" s="47">
        <v>719540</v>
      </c>
      <c r="B74" s="35">
        <v>5</v>
      </c>
      <c r="C74" s="35" t="s">
        <v>130</v>
      </c>
      <c r="D74" s="35"/>
      <c r="E74" s="35"/>
      <c r="F74" s="35"/>
      <c r="G74" s="35"/>
      <c r="H74" s="35"/>
      <c r="I74" s="35"/>
      <c r="J74" s="10"/>
      <c r="K74" s="12"/>
      <c r="L74" s="10"/>
      <c r="M74" s="33"/>
      <c r="N74" s="33"/>
      <c r="O74" s="109">
        <v>0</v>
      </c>
    </row>
    <row r="75" spans="1:15" x14ac:dyDescent="0.2">
      <c r="A75" s="47">
        <v>719545</v>
      </c>
      <c r="B75" s="35">
        <v>6</v>
      </c>
      <c r="C75" s="35" t="s">
        <v>131</v>
      </c>
      <c r="D75" s="35"/>
      <c r="E75" s="35"/>
      <c r="F75" s="35"/>
      <c r="G75" s="35"/>
      <c r="H75" s="35"/>
      <c r="I75" s="35"/>
      <c r="J75" s="10"/>
      <c r="K75" s="12"/>
      <c r="L75" s="10"/>
      <c r="M75" s="33"/>
      <c r="N75" s="33"/>
      <c r="O75" s="109">
        <v>0</v>
      </c>
    </row>
    <row r="76" spans="1:15" x14ac:dyDescent="0.2">
      <c r="A76" s="47">
        <v>765900</v>
      </c>
      <c r="B76" s="35">
        <v>7</v>
      </c>
      <c r="C76" s="35" t="s">
        <v>57</v>
      </c>
      <c r="D76" s="35"/>
      <c r="E76" s="35"/>
      <c r="F76" s="35"/>
      <c r="G76" s="35"/>
      <c r="H76" s="35"/>
      <c r="I76" s="35"/>
      <c r="J76" s="10"/>
      <c r="K76" s="12"/>
      <c r="L76" s="10"/>
      <c r="M76" s="33"/>
      <c r="N76" s="33"/>
      <c r="O76" s="109">
        <v>0</v>
      </c>
    </row>
    <row r="77" spans="1:15" x14ac:dyDescent="0.2">
      <c r="A77" s="47" t="s">
        <v>220</v>
      </c>
      <c r="B77" s="35">
        <v>8</v>
      </c>
      <c r="C77" s="35" t="s">
        <v>127</v>
      </c>
      <c r="D77" s="35"/>
      <c r="E77" s="35"/>
      <c r="F77" s="35"/>
      <c r="G77" s="35"/>
      <c r="H77" s="35"/>
      <c r="I77" s="35"/>
      <c r="J77" s="10"/>
      <c r="K77" s="12"/>
      <c r="L77" s="10"/>
      <c r="M77" s="33"/>
      <c r="N77" s="33"/>
      <c r="O77" s="109">
        <v>0</v>
      </c>
    </row>
    <row r="78" spans="1:15" x14ac:dyDescent="0.2">
      <c r="A78" s="47"/>
      <c r="B78" s="35"/>
      <c r="C78" s="35"/>
      <c r="D78" s="35"/>
      <c r="E78" s="35"/>
      <c r="F78" s="35"/>
      <c r="G78" s="35"/>
      <c r="H78" s="35"/>
      <c r="I78" s="35"/>
      <c r="J78" s="10"/>
      <c r="K78" s="12"/>
      <c r="L78" s="10"/>
      <c r="M78" s="33"/>
      <c r="N78" s="33"/>
      <c r="O78" s="33"/>
    </row>
    <row r="79" spans="1:15" x14ac:dyDescent="0.2">
      <c r="A79" s="47"/>
      <c r="B79" s="129" t="s">
        <v>17</v>
      </c>
      <c r="C79" s="129"/>
      <c r="D79" s="129"/>
      <c r="E79" s="129"/>
      <c r="F79" s="129"/>
      <c r="G79" s="129"/>
      <c r="H79" s="129"/>
      <c r="I79" s="129"/>
      <c r="J79" s="131"/>
      <c r="K79" s="131"/>
      <c r="L79" s="131"/>
      <c r="M79" s="131"/>
      <c r="N79" s="131"/>
      <c r="O79" s="132">
        <f>SUM(O70:O77)</f>
        <v>0</v>
      </c>
    </row>
    <row r="80" spans="1:15" ht="15" customHeight="1" x14ac:dyDescent="0.2">
      <c r="A80" s="47"/>
      <c r="B80" s="35"/>
      <c r="C80" s="35"/>
      <c r="D80" s="35"/>
      <c r="E80" s="35"/>
      <c r="F80" s="35"/>
      <c r="G80" s="35"/>
      <c r="H80" s="35"/>
      <c r="I80" s="35"/>
      <c r="J80" s="10"/>
      <c r="K80" s="10"/>
      <c r="L80" s="10"/>
      <c r="M80" s="33"/>
      <c r="N80" s="33"/>
      <c r="O80" s="33"/>
    </row>
    <row r="81" spans="1:15" x14ac:dyDescent="0.2">
      <c r="A81" s="47"/>
      <c r="B81" s="129" t="s">
        <v>18</v>
      </c>
      <c r="C81" s="129"/>
      <c r="D81" s="129"/>
      <c r="E81" s="129"/>
      <c r="F81" s="129"/>
      <c r="G81" s="129"/>
      <c r="H81" s="129"/>
      <c r="I81" s="129"/>
      <c r="J81" s="131"/>
      <c r="K81" s="131"/>
      <c r="L81" s="131"/>
      <c r="M81" s="131"/>
      <c r="N81" s="131"/>
      <c r="O81" s="132">
        <f>SUM(O40+O49+O55+O63+O79)</f>
        <v>0</v>
      </c>
    </row>
    <row r="82" spans="1:15" x14ac:dyDescent="0.2">
      <c r="A82" s="47"/>
      <c r="B82" s="35"/>
      <c r="C82" s="35"/>
      <c r="D82" s="35"/>
      <c r="E82" s="35"/>
      <c r="F82" s="35"/>
      <c r="G82" s="35"/>
      <c r="H82" s="35"/>
      <c r="M82" s="33"/>
      <c r="N82" s="33"/>
      <c r="O82" s="33"/>
    </row>
    <row r="83" spans="1:15" x14ac:dyDescent="0.2">
      <c r="A83" s="47">
        <v>786950</v>
      </c>
      <c r="B83" s="35" t="s">
        <v>26</v>
      </c>
      <c r="C83" s="35"/>
      <c r="D83" s="35"/>
      <c r="E83" s="35"/>
      <c r="F83" s="72" t="s">
        <v>34</v>
      </c>
      <c r="H83" s="104">
        <v>0.38</v>
      </c>
      <c r="J83" s="72" t="s">
        <v>35</v>
      </c>
      <c r="L83" s="110">
        <f>O81-(O49+O63+O75+O76)</f>
        <v>0</v>
      </c>
      <c r="M83" s="33"/>
      <c r="N83" s="33"/>
      <c r="O83" s="102">
        <f>SUM(L83*H83)</f>
        <v>0</v>
      </c>
    </row>
    <row r="84" spans="1:15" x14ac:dyDescent="0.2">
      <c r="A84" s="54"/>
      <c r="B84" s="35"/>
      <c r="C84" s="35"/>
      <c r="D84" s="35"/>
      <c r="E84" s="35"/>
      <c r="F84" s="35"/>
      <c r="G84" s="35"/>
      <c r="H84" s="35"/>
      <c r="J84" s="10"/>
      <c r="K84" s="10"/>
      <c r="L84" s="10"/>
      <c r="M84" s="33"/>
      <c r="N84" s="33"/>
      <c r="O84" s="33"/>
    </row>
    <row r="85" spans="1:15" x14ac:dyDescent="0.2">
      <c r="A85" s="54"/>
      <c r="B85" s="129" t="s">
        <v>19</v>
      </c>
      <c r="C85" s="129"/>
      <c r="D85" s="129"/>
      <c r="E85" s="129"/>
      <c r="F85" s="129"/>
      <c r="G85" s="129"/>
      <c r="H85" s="130"/>
      <c r="I85" s="130"/>
      <c r="J85" s="131"/>
      <c r="K85" s="131"/>
      <c r="L85" s="131"/>
      <c r="M85" s="131"/>
      <c r="N85" s="131"/>
      <c r="O85" s="132">
        <f>SUM(O81+O83)</f>
        <v>0</v>
      </c>
    </row>
    <row r="87" spans="1:15" x14ac:dyDescent="0.2">
      <c r="A87" s="17"/>
      <c r="B87" s="16"/>
      <c r="C87" s="16"/>
      <c r="D87" s="14"/>
      <c r="E87" s="14"/>
      <c r="F87" s="14"/>
      <c r="G87" s="14"/>
      <c r="H87" s="14"/>
      <c r="I87" s="14"/>
      <c r="J87" s="12"/>
      <c r="K87" s="12"/>
      <c r="L87" s="12"/>
      <c r="M87" s="14"/>
    </row>
    <row r="88" spans="1:15" x14ac:dyDescent="0.2">
      <c r="A88" s="17"/>
      <c r="B88" s="16"/>
      <c r="C88" s="16"/>
      <c r="D88" s="14"/>
      <c r="E88" s="14"/>
      <c r="F88" s="14"/>
      <c r="G88" s="14"/>
      <c r="H88" s="14"/>
      <c r="I88" s="14"/>
      <c r="J88" s="12"/>
      <c r="K88" s="12"/>
      <c r="L88" s="12"/>
      <c r="M88" s="12"/>
    </row>
    <row r="89" spans="1:15" ht="15" customHeight="1" x14ac:dyDescent="0.2">
      <c r="A89" s="17"/>
      <c r="B89" s="350" t="s">
        <v>5</v>
      </c>
      <c r="C89" s="350"/>
      <c r="D89" s="350"/>
      <c r="E89" s="350"/>
      <c r="F89" s="350"/>
      <c r="G89" s="350"/>
      <c r="H89" s="350"/>
      <c r="I89" s="350"/>
      <c r="J89" s="350"/>
      <c r="K89" s="350"/>
      <c r="L89" s="350"/>
      <c r="M89" s="350"/>
      <c r="N89" s="350"/>
      <c r="O89" s="350"/>
    </row>
    <row r="90" spans="1:15" x14ac:dyDescent="0.2">
      <c r="A90" s="17"/>
      <c r="B90" s="350"/>
      <c r="C90" s="350"/>
      <c r="D90" s="350"/>
      <c r="E90" s="350"/>
      <c r="F90" s="350"/>
      <c r="G90" s="350"/>
      <c r="H90" s="350"/>
      <c r="I90" s="350"/>
      <c r="J90" s="350"/>
      <c r="K90" s="350"/>
      <c r="L90" s="350"/>
      <c r="M90" s="350"/>
      <c r="N90" s="350"/>
      <c r="O90" s="350"/>
    </row>
    <row r="91" spans="1:15" x14ac:dyDescent="0.2">
      <c r="A91" s="17"/>
      <c r="B91" s="350"/>
      <c r="C91" s="350"/>
      <c r="D91" s="350"/>
      <c r="E91" s="350"/>
      <c r="F91" s="350"/>
      <c r="G91" s="350"/>
      <c r="H91" s="350"/>
      <c r="I91" s="350"/>
      <c r="J91" s="350"/>
      <c r="K91" s="350"/>
      <c r="L91" s="350"/>
      <c r="M91" s="350"/>
      <c r="N91" s="350"/>
      <c r="O91" s="350"/>
    </row>
    <row r="92" spans="1:15" x14ac:dyDescent="0.2">
      <c r="A92" s="17"/>
      <c r="B92" s="350"/>
      <c r="C92" s="350"/>
      <c r="D92" s="350"/>
      <c r="E92" s="350"/>
      <c r="F92" s="350"/>
      <c r="G92" s="350"/>
      <c r="H92" s="350"/>
      <c r="I92" s="350"/>
      <c r="J92" s="350"/>
      <c r="K92" s="350"/>
      <c r="L92" s="350"/>
      <c r="M92" s="350"/>
      <c r="N92" s="350"/>
      <c r="O92" s="350"/>
    </row>
    <row r="93" spans="1:15" x14ac:dyDescent="0.2">
      <c r="A93" s="17"/>
      <c r="B93" s="350"/>
      <c r="C93" s="350"/>
      <c r="D93" s="350"/>
      <c r="E93" s="350"/>
      <c r="F93" s="350"/>
      <c r="G93" s="350"/>
      <c r="H93" s="350"/>
      <c r="I93" s="350"/>
      <c r="J93" s="350"/>
      <c r="K93" s="350"/>
      <c r="L93" s="350"/>
      <c r="M93" s="350"/>
      <c r="N93" s="350"/>
      <c r="O93" s="350"/>
    </row>
    <row r="94" spans="1:15" x14ac:dyDescent="0.2">
      <c r="A94" s="17"/>
      <c r="B94" s="350"/>
      <c r="C94" s="350"/>
      <c r="D94" s="350"/>
      <c r="E94" s="350"/>
      <c r="F94" s="350"/>
      <c r="G94" s="350"/>
      <c r="H94" s="350"/>
      <c r="I94" s="350"/>
      <c r="J94" s="350"/>
      <c r="K94" s="350"/>
      <c r="L94" s="350"/>
      <c r="M94" s="350"/>
      <c r="N94" s="350"/>
      <c r="O94" s="350"/>
    </row>
    <row r="95" spans="1:15" x14ac:dyDescent="0.2">
      <c r="A95" s="17"/>
      <c r="B95" s="350"/>
      <c r="C95" s="350"/>
      <c r="D95" s="350"/>
      <c r="E95" s="350"/>
      <c r="F95" s="350"/>
      <c r="G95" s="350"/>
      <c r="H95" s="350"/>
      <c r="I95" s="350"/>
      <c r="J95" s="350"/>
      <c r="K95" s="350"/>
      <c r="L95" s="350"/>
      <c r="M95" s="350"/>
      <c r="N95" s="350"/>
      <c r="O95" s="350"/>
    </row>
    <row r="96" spans="1:15" x14ac:dyDescent="0.2">
      <c r="A96" s="17"/>
      <c r="B96" s="350"/>
      <c r="C96" s="350"/>
      <c r="D96" s="350"/>
      <c r="E96" s="350"/>
      <c r="F96" s="350"/>
      <c r="G96" s="350"/>
      <c r="H96" s="350"/>
      <c r="I96" s="350"/>
      <c r="J96" s="350"/>
      <c r="K96" s="350"/>
      <c r="L96" s="350"/>
      <c r="M96" s="350"/>
      <c r="N96" s="350"/>
      <c r="O96" s="350"/>
    </row>
    <row r="97" spans="1:15" x14ac:dyDescent="0.2">
      <c r="A97" s="17"/>
      <c r="B97" s="350"/>
      <c r="C97" s="350"/>
      <c r="D97" s="350"/>
      <c r="E97" s="350"/>
      <c r="F97" s="350"/>
      <c r="G97" s="350"/>
      <c r="H97" s="350"/>
      <c r="I97" s="350"/>
      <c r="J97" s="350"/>
      <c r="K97" s="350"/>
      <c r="L97" s="350"/>
      <c r="M97" s="350"/>
      <c r="N97" s="350"/>
      <c r="O97" s="350"/>
    </row>
    <row r="98" spans="1:15" x14ac:dyDescent="0.2">
      <c r="A98" s="17"/>
      <c r="B98" s="74"/>
      <c r="C98" s="74"/>
      <c r="D98" s="74"/>
      <c r="E98" s="74"/>
      <c r="F98" s="74"/>
      <c r="G98" s="74"/>
      <c r="H98" s="74"/>
      <c r="I98" s="74"/>
      <c r="J98" s="74"/>
      <c r="K98" s="74"/>
      <c r="L98" s="74"/>
      <c r="M98" s="74"/>
      <c r="N98" s="74"/>
      <c r="O98" s="74"/>
    </row>
    <row r="99" spans="1:15" x14ac:dyDescent="0.2">
      <c r="A99" s="17"/>
      <c r="B99" s="71"/>
      <c r="C99" s="71"/>
      <c r="D99" s="71"/>
      <c r="E99" s="71"/>
      <c r="F99" s="71"/>
      <c r="G99" s="71"/>
      <c r="H99" s="71"/>
      <c r="I99" s="71"/>
      <c r="J99" s="71"/>
      <c r="K99" s="71"/>
      <c r="L99" s="71"/>
      <c r="M99" s="71"/>
      <c r="N99" s="71"/>
      <c r="O99" s="71"/>
    </row>
    <row r="100" spans="1:15" x14ac:dyDescent="0.2">
      <c r="A100" s="17"/>
      <c r="B100" s="63"/>
      <c r="C100" s="63"/>
      <c r="D100" s="63"/>
      <c r="E100" s="63"/>
      <c r="F100" s="63"/>
      <c r="G100" s="63"/>
      <c r="H100" s="63"/>
      <c r="I100" s="63"/>
      <c r="J100" s="63"/>
      <c r="K100" s="63"/>
      <c r="L100" s="63"/>
      <c r="M100" s="63"/>
    </row>
    <row r="101" spans="1:15" x14ac:dyDescent="0.2">
      <c r="A101" s="17"/>
      <c r="B101" s="16"/>
      <c r="C101" s="16"/>
      <c r="D101" s="14"/>
      <c r="E101" s="14"/>
      <c r="F101" s="14"/>
      <c r="G101" s="14"/>
      <c r="H101" s="14"/>
      <c r="I101" s="14"/>
      <c r="J101" s="12"/>
      <c r="K101" s="12"/>
      <c r="L101" s="12"/>
      <c r="M101" s="12"/>
    </row>
    <row r="102" spans="1:15" x14ac:dyDescent="0.2">
      <c r="A102" s="17"/>
      <c r="B102" s="16"/>
      <c r="C102" s="16"/>
      <c r="D102" s="14"/>
      <c r="E102" s="14"/>
      <c r="F102" s="14"/>
      <c r="G102" s="14"/>
      <c r="H102" s="14"/>
      <c r="I102" s="14"/>
      <c r="J102" s="12"/>
      <c r="K102" s="12"/>
      <c r="L102" s="12"/>
      <c r="M102" s="12"/>
    </row>
    <row r="103" spans="1:15" x14ac:dyDescent="0.2">
      <c r="A103" s="17"/>
      <c r="B103" s="16"/>
      <c r="C103" s="16"/>
      <c r="D103" s="14"/>
      <c r="E103" s="14"/>
      <c r="F103" s="14"/>
      <c r="G103" s="14"/>
      <c r="H103" s="14"/>
      <c r="I103" s="14"/>
      <c r="J103" s="12"/>
      <c r="K103" s="12"/>
      <c r="L103" s="12"/>
      <c r="M103" s="12"/>
    </row>
    <row r="104" spans="1:15" x14ac:dyDescent="0.2">
      <c r="A104" s="17"/>
      <c r="B104" s="16"/>
      <c r="C104" s="16"/>
      <c r="D104" s="14"/>
      <c r="E104" s="14"/>
      <c r="F104" s="14"/>
      <c r="G104" s="14"/>
      <c r="H104" s="14"/>
      <c r="I104" s="14"/>
      <c r="J104" s="12"/>
      <c r="K104" s="12"/>
      <c r="L104" s="12"/>
      <c r="M104" s="12"/>
    </row>
    <row r="105" spans="1:15" x14ac:dyDescent="0.2">
      <c r="A105" s="17"/>
      <c r="B105" s="16"/>
      <c r="C105" s="16"/>
      <c r="D105" s="14"/>
      <c r="E105" s="14"/>
      <c r="F105" s="14"/>
      <c r="G105" s="14"/>
      <c r="H105" s="14"/>
      <c r="I105" s="14"/>
      <c r="J105" s="12"/>
      <c r="K105" s="12"/>
      <c r="L105" s="12"/>
      <c r="M105" s="12"/>
    </row>
    <row r="106" spans="1:15" x14ac:dyDescent="0.2">
      <c r="A106" s="17"/>
      <c r="B106" s="16"/>
      <c r="C106" s="16"/>
      <c r="D106" s="14"/>
      <c r="E106" s="14"/>
      <c r="F106" s="14"/>
      <c r="G106" s="14"/>
      <c r="H106" s="14"/>
      <c r="I106" s="14"/>
      <c r="J106" s="12"/>
      <c r="K106" s="12"/>
      <c r="L106" s="12"/>
      <c r="M106" s="12"/>
    </row>
    <row r="107" spans="1:15" x14ac:dyDescent="0.2">
      <c r="A107" s="17"/>
      <c r="B107" s="16"/>
      <c r="C107" s="16"/>
      <c r="D107" s="14"/>
      <c r="E107" s="14"/>
      <c r="F107" s="14"/>
      <c r="G107" s="14"/>
      <c r="H107" s="14"/>
      <c r="I107" s="14"/>
      <c r="J107" s="12"/>
      <c r="K107" s="12"/>
      <c r="L107" s="12"/>
      <c r="M107" s="14"/>
    </row>
    <row r="108" spans="1:15" x14ac:dyDescent="0.2">
      <c r="A108" s="17"/>
      <c r="B108" s="16"/>
      <c r="C108" s="16"/>
      <c r="D108" s="14"/>
      <c r="E108" s="14"/>
      <c r="F108" s="14"/>
      <c r="G108" s="14"/>
      <c r="H108" s="14"/>
      <c r="I108" s="14"/>
      <c r="J108" s="12"/>
      <c r="K108" s="12"/>
      <c r="L108" s="12"/>
      <c r="M108" s="12"/>
    </row>
    <row r="109" spans="1:15" x14ac:dyDescent="0.2">
      <c r="A109" s="17"/>
      <c r="B109" s="16"/>
      <c r="C109" s="16"/>
      <c r="D109" s="14"/>
      <c r="E109" s="14"/>
      <c r="F109" s="14"/>
      <c r="G109" s="14"/>
      <c r="H109" s="14"/>
      <c r="I109" s="14"/>
      <c r="J109" s="12"/>
      <c r="K109" s="12"/>
      <c r="L109" s="12"/>
      <c r="M109" s="14"/>
    </row>
    <row r="110" spans="1:15" x14ac:dyDescent="0.2">
      <c r="A110" s="17"/>
      <c r="B110" s="16"/>
      <c r="C110" s="16"/>
      <c r="D110" s="14"/>
      <c r="E110" s="14"/>
      <c r="F110" s="14"/>
      <c r="G110" s="14"/>
      <c r="H110" s="14"/>
      <c r="I110" s="12"/>
      <c r="J110" s="12"/>
      <c r="K110" s="12"/>
      <c r="L110" s="12"/>
      <c r="M110" s="12"/>
    </row>
    <row r="111" spans="1:15" x14ac:dyDescent="0.2">
      <c r="A111" s="18"/>
      <c r="B111" s="16"/>
      <c r="C111" s="16"/>
      <c r="D111" s="14"/>
      <c r="E111" s="14"/>
      <c r="F111" s="14"/>
      <c r="G111" s="14"/>
      <c r="H111" s="14"/>
      <c r="I111" s="14"/>
      <c r="J111" s="12"/>
      <c r="K111" s="12"/>
      <c r="L111" s="12"/>
      <c r="M111" s="14"/>
    </row>
    <row r="112" spans="1:15" x14ac:dyDescent="0.2">
      <c r="A112" s="18"/>
      <c r="B112" s="16"/>
      <c r="C112" s="16"/>
      <c r="D112" s="14"/>
      <c r="E112" s="14"/>
      <c r="F112" s="14"/>
      <c r="G112" s="14"/>
      <c r="H112" s="14"/>
      <c r="I112" s="14"/>
      <c r="J112" s="12"/>
      <c r="K112" s="12"/>
      <c r="L112" s="12"/>
      <c r="M112" s="12"/>
    </row>
    <row r="113" spans="1:13" x14ac:dyDescent="0.2">
      <c r="A113" s="18"/>
      <c r="B113" s="16"/>
      <c r="C113" s="16"/>
      <c r="D113" s="14"/>
      <c r="E113" s="14"/>
      <c r="F113" s="14"/>
      <c r="G113" s="14"/>
      <c r="H113" s="14"/>
      <c r="I113" s="14"/>
      <c r="J113" s="14"/>
      <c r="K113" s="14"/>
      <c r="L113" s="14"/>
      <c r="M113" s="14"/>
    </row>
    <row r="114" spans="1:13" x14ac:dyDescent="0.2">
      <c r="A114" s="18"/>
      <c r="B114" s="16"/>
      <c r="C114" s="16"/>
      <c r="D114" s="14"/>
      <c r="E114" s="14"/>
      <c r="F114" s="14"/>
      <c r="G114" s="14"/>
      <c r="H114" s="14"/>
      <c r="I114" s="14"/>
      <c r="J114" s="14"/>
      <c r="K114" s="14"/>
      <c r="L114" s="14"/>
      <c r="M114" s="14"/>
    </row>
    <row r="115" spans="1:13" x14ac:dyDescent="0.2">
      <c r="A115" s="18"/>
      <c r="B115" s="16"/>
      <c r="C115" s="16"/>
      <c r="D115" s="14"/>
      <c r="E115" s="14"/>
      <c r="F115" s="14"/>
      <c r="G115" s="14"/>
      <c r="H115" s="14"/>
      <c r="I115" s="14"/>
      <c r="J115" s="14"/>
      <c r="K115" s="14"/>
      <c r="L115" s="14"/>
      <c r="M115" s="14"/>
    </row>
    <row r="116" spans="1:13" x14ac:dyDescent="0.2">
      <c r="A116" s="18"/>
      <c r="B116" s="16"/>
      <c r="C116" s="16"/>
      <c r="D116" s="14"/>
      <c r="E116" s="14"/>
      <c r="F116" s="14"/>
      <c r="G116" s="14"/>
      <c r="H116" s="14"/>
      <c r="I116" s="14"/>
      <c r="J116" s="14"/>
      <c r="K116" s="14"/>
      <c r="L116" s="14"/>
      <c r="M116" s="14"/>
    </row>
    <row r="117" spans="1:13" x14ac:dyDescent="0.2">
      <c r="A117" s="18"/>
      <c r="B117" s="16"/>
      <c r="C117" s="16"/>
      <c r="D117" s="14"/>
      <c r="E117" s="14"/>
      <c r="F117" s="14"/>
      <c r="G117" s="14"/>
      <c r="H117" s="14"/>
      <c r="I117" s="14"/>
      <c r="J117" s="14"/>
      <c r="K117" s="14"/>
      <c r="L117" s="14"/>
      <c r="M117" s="14"/>
    </row>
    <row r="118" spans="1:13" x14ac:dyDescent="0.2">
      <c r="A118" s="18"/>
      <c r="B118" s="16"/>
      <c r="C118" s="16"/>
      <c r="D118" s="14"/>
      <c r="E118" s="14"/>
      <c r="F118" s="14"/>
      <c r="G118" s="14"/>
      <c r="H118" s="14"/>
      <c r="I118" s="14"/>
      <c r="J118" s="14"/>
      <c r="K118" s="14"/>
      <c r="L118" s="14"/>
      <c r="M118" s="14"/>
    </row>
    <row r="119" spans="1:13" x14ac:dyDescent="0.2">
      <c r="A119" s="18"/>
      <c r="B119" s="16"/>
      <c r="C119" s="16"/>
      <c r="D119" s="14"/>
      <c r="E119" s="14"/>
      <c r="F119" s="14"/>
      <c r="G119" s="14"/>
      <c r="H119" s="14"/>
      <c r="I119" s="14"/>
      <c r="J119" s="14"/>
      <c r="K119" s="14"/>
      <c r="L119" s="14"/>
      <c r="M119" s="14"/>
    </row>
    <row r="120" spans="1:13" x14ac:dyDescent="0.2">
      <c r="A120" s="18"/>
      <c r="B120" s="16"/>
      <c r="C120" s="16"/>
      <c r="D120" s="14"/>
      <c r="E120" s="14"/>
      <c r="F120" s="14"/>
      <c r="G120" s="14"/>
      <c r="H120" s="14"/>
      <c r="I120" s="14"/>
      <c r="J120" s="14"/>
      <c r="K120" s="14"/>
      <c r="L120" s="14"/>
      <c r="M120" s="14"/>
    </row>
    <row r="121" spans="1:13" x14ac:dyDescent="0.2">
      <c r="A121" s="18"/>
      <c r="B121" s="16"/>
      <c r="C121" s="16"/>
      <c r="D121" s="14"/>
      <c r="E121" s="14"/>
      <c r="F121" s="14"/>
      <c r="G121" s="14"/>
      <c r="H121" s="14"/>
      <c r="I121" s="14"/>
      <c r="J121" s="14"/>
      <c r="K121" s="14"/>
      <c r="L121" s="14"/>
      <c r="M121" s="14"/>
    </row>
    <row r="122" spans="1:13" x14ac:dyDescent="0.2">
      <c r="A122" s="18"/>
      <c r="B122" s="16"/>
      <c r="C122" s="16"/>
      <c r="D122" s="14"/>
      <c r="E122" s="14"/>
      <c r="F122" s="14"/>
      <c r="G122" s="14"/>
      <c r="H122" s="14"/>
      <c r="I122" s="14"/>
      <c r="J122" s="14"/>
      <c r="K122" s="14"/>
      <c r="L122" s="14"/>
      <c r="M122" s="14"/>
    </row>
    <row r="123" spans="1:13" x14ac:dyDescent="0.2">
      <c r="A123" s="18"/>
      <c r="B123" s="16"/>
      <c r="C123" s="16"/>
      <c r="D123" s="14"/>
      <c r="E123" s="14"/>
      <c r="F123" s="14"/>
      <c r="G123" s="14"/>
      <c r="H123" s="14"/>
      <c r="I123" s="14"/>
      <c r="J123" s="14"/>
      <c r="K123" s="14"/>
      <c r="L123" s="14"/>
      <c r="M123" s="14"/>
    </row>
    <row r="124" spans="1:13" x14ac:dyDescent="0.2">
      <c r="A124" s="18"/>
      <c r="B124" s="16"/>
      <c r="C124" s="16"/>
      <c r="D124" s="14"/>
      <c r="E124" s="14"/>
      <c r="F124" s="14"/>
      <c r="G124" s="14"/>
      <c r="H124" s="14"/>
      <c r="I124" s="14"/>
      <c r="J124" s="14"/>
      <c r="K124" s="14"/>
      <c r="L124" s="14"/>
      <c r="M124" s="14"/>
    </row>
    <row r="125" spans="1:13" x14ac:dyDescent="0.2">
      <c r="A125" s="18"/>
      <c r="B125" s="16"/>
      <c r="C125" s="16"/>
      <c r="D125" s="14"/>
      <c r="E125" s="14"/>
      <c r="F125" s="14"/>
      <c r="G125" s="14"/>
      <c r="H125" s="14"/>
      <c r="I125" s="14"/>
      <c r="J125" s="14"/>
      <c r="K125" s="14"/>
      <c r="L125" s="14"/>
      <c r="M125" s="14"/>
    </row>
    <row r="126" spans="1:13" x14ac:dyDescent="0.2">
      <c r="A126" s="18"/>
      <c r="B126" s="16"/>
      <c r="C126" s="16"/>
      <c r="D126" s="14"/>
      <c r="E126" s="14"/>
      <c r="F126" s="14"/>
      <c r="G126" s="14"/>
      <c r="H126" s="14"/>
      <c r="I126" s="14"/>
      <c r="J126" s="14"/>
      <c r="K126" s="14"/>
      <c r="L126" s="14"/>
      <c r="M126" s="14"/>
    </row>
    <row r="127" spans="1:13" x14ac:dyDescent="0.2">
      <c r="A127" s="18"/>
      <c r="B127" s="16"/>
      <c r="C127" s="16"/>
      <c r="D127" s="14"/>
      <c r="E127" s="14"/>
      <c r="F127" s="14"/>
      <c r="G127" s="14"/>
      <c r="H127" s="14"/>
      <c r="I127" s="14"/>
      <c r="J127" s="14"/>
      <c r="K127" s="14"/>
      <c r="L127" s="14"/>
      <c r="M127" s="14"/>
    </row>
    <row r="128" spans="1:13" x14ac:dyDescent="0.2">
      <c r="A128" s="18"/>
      <c r="B128" s="16"/>
      <c r="C128" s="16"/>
      <c r="D128" s="14"/>
      <c r="E128" s="14"/>
      <c r="F128" s="14"/>
      <c r="G128" s="14"/>
      <c r="H128" s="14"/>
      <c r="I128" s="14"/>
      <c r="J128" s="14"/>
      <c r="K128" s="14"/>
      <c r="L128" s="14"/>
      <c r="M128" s="14"/>
    </row>
    <row r="129" spans="1:3" x14ac:dyDescent="0.2">
      <c r="A129" s="25"/>
      <c r="B129" s="26"/>
      <c r="C129" s="26"/>
    </row>
  </sheetData>
  <sheetProtection algorithmName="SHA-512" hashValue="8003KpFnKg5YbEL/XutAAdp4tVdR/tsDmYV9riyIMoQMzInD292QmG5JwUP3f8WpIt/WdPv1lhvqaS+DhMXdYw==" saltValue="FXQtJApxqQeRZLeMkMD2GA==" spinCount="100000" sheet="1" formatColumns="0"/>
  <mergeCells count="4">
    <mergeCell ref="B89:O97"/>
    <mergeCell ref="I1:K1"/>
    <mergeCell ref="M1:N1"/>
    <mergeCell ref="A2:H2"/>
  </mergeCells>
  <phoneticPr fontId="2" type="noConversion"/>
  <printOptions gridLines="1"/>
  <pageMargins left="0.52" right="0.56000000000000005" top="0.6" bottom="0.75" header="0.34" footer="0.5"/>
  <pageSetup scale="49" orientation="portrait" r:id="rId1"/>
  <headerFooter>
    <oddHeader>&amp;C&amp;"Tahoma,Regular"Appalachian State University Office of Sponsored Programs</oddHeader>
    <oddFooter>&amp;CPage &amp;P&amp;Rversion 12/2021</oddFooter>
  </headerFooter>
  <ignoredErrors>
    <ignoredError sqref="C9:C13 C19:C23 I19:I23 M25 M15 C3 C8:D8" unlockedFormula="1"/>
    <ignoredError sqref="O37 M37:N37" emptyCellReference="1"/>
  </ignoredErrors>
  <legacyDrawing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129"/>
  <sheetViews>
    <sheetView view="pageLayout" zoomScale="70" zoomScaleNormal="70" zoomScaleSheetLayoutView="70" zoomScalePageLayoutView="70" workbookViewId="0">
      <selection activeCell="A2" sqref="A2:H2"/>
    </sheetView>
  </sheetViews>
  <sheetFormatPr defaultColWidth="15.28515625" defaultRowHeight="15" x14ac:dyDescent="0.2"/>
  <cols>
    <col min="1" max="1" width="15.28515625" style="24"/>
    <col min="2" max="2" width="7" style="3" customWidth="1"/>
    <col min="3" max="4" width="15.28515625" style="3"/>
    <col min="5" max="5" width="11" style="3" customWidth="1"/>
    <col min="6" max="6" width="14.7109375" style="3" customWidth="1"/>
    <col min="7" max="7" width="9.28515625" style="3" customWidth="1"/>
    <col min="8" max="8" width="12.28515625" style="3" customWidth="1"/>
    <col min="9" max="9" width="7.5703125" style="2" customWidth="1"/>
    <col min="10" max="10" width="13.7109375" style="3" customWidth="1"/>
    <col min="11" max="11" width="5.42578125" style="2" customWidth="1"/>
    <col min="12" max="12" width="15.28515625" style="3"/>
    <col min="13" max="13" width="17.7109375" style="3" customWidth="1"/>
    <col min="14" max="14" width="19.28515625" style="3" customWidth="1"/>
    <col min="15" max="15" width="18.42578125" style="3" customWidth="1"/>
    <col min="16" max="16384" width="15.28515625" style="3"/>
  </cols>
  <sheetData>
    <row r="1" spans="1:15" ht="31.5" customHeight="1" x14ac:dyDescent="0.35">
      <c r="A1" s="136" t="s">
        <v>8</v>
      </c>
      <c r="B1" s="137"/>
      <c r="C1" s="137"/>
      <c r="D1" s="137"/>
      <c r="E1" s="137"/>
      <c r="F1" s="137"/>
      <c r="G1" s="137"/>
      <c r="H1" s="137"/>
      <c r="I1" s="346" t="s">
        <v>171</v>
      </c>
      <c r="J1" s="347"/>
      <c r="K1" s="347"/>
      <c r="L1" s="325"/>
      <c r="M1" s="348" t="s">
        <v>172</v>
      </c>
      <c r="N1" s="349"/>
      <c r="O1" s="325"/>
    </row>
    <row r="2" spans="1:15" ht="15" customHeight="1" x14ac:dyDescent="0.2">
      <c r="A2" s="344" t="s">
        <v>211</v>
      </c>
      <c r="B2" s="345"/>
      <c r="C2" s="345"/>
      <c r="D2" s="345"/>
      <c r="E2" s="345"/>
      <c r="F2" s="345"/>
      <c r="G2" s="345"/>
      <c r="H2" s="345"/>
      <c r="I2" s="203" t="s">
        <v>29</v>
      </c>
      <c r="J2" s="201"/>
      <c r="K2" s="202"/>
      <c r="L2" s="131"/>
      <c r="M2" s="131"/>
      <c r="N2" s="130"/>
      <c r="O2" s="130"/>
    </row>
    <row r="3" spans="1:15" ht="15" customHeight="1" x14ac:dyDescent="0.2">
      <c r="A3" s="1" t="s">
        <v>53</v>
      </c>
      <c r="B3" s="105" t="str">
        <f>'NSF FY 22-23'!B3</f>
        <v>insert title</v>
      </c>
      <c r="C3" s="105"/>
      <c r="D3" s="105"/>
      <c r="E3" s="105"/>
      <c r="F3" s="105"/>
      <c r="G3" s="105"/>
      <c r="H3" s="105"/>
      <c r="I3" s="106"/>
      <c r="J3" s="106"/>
      <c r="K3" s="106"/>
      <c r="L3" s="106"/>
      <c r="M3" s="106"/>
      <c r="N3" s="105"/>
      <c r="O3" s="105"/>
    </row>
    <row r="4" spans="1:15" ht="15" customHeight="1" x14ac:dyDescent="0.2">
      <c r="A4" s="4"/>
      <c r="B4" s="5"/>
      <c r="C4" s="5"/>
      <c r="D4" s="5"/>
      <c r="E4" s="5"/>
      <c r="F4" s="5"/>
      <c r="G4" s="5"/>
      <c r="H4" s="5"/>
      <c r="I4" s="5"/>
      <c r="J4" s="5"/>
      <c r="K4" s="6"/>
      <c r="L4" s="6"/>
      <c r="M4" s="6"/>
      <c r="N4" s="6"/>
      <c r="O4" s="5"/>
    </row>
    <row r="5" spans="1:15" s="2" customFormat="1" x14ac:dyDescent="0.2">
      <c r="A5" s="53"/>
      <c r="B5" s="35"/>
      <c r="C5" s="35"/>
      <c r="D5" s="35"/>
      <c r="E5" s="35"/>
      <c r="F5" s="35"/>
      <c r="G5" s="35"/>
      <c r="H5" s="41" t="s">
        <v>38</v>
      </c>
      <c r="I5" s="65" t="s">
        <v>39</v>
      </c>
      <c r="J5" s="41" t="s">
        <v>37</v>
      </c>
      <c r="K5" s="65" t="s">
        <v>39</v>
      </c>
      <c r="L5" s="44" t="s">
        <v>40</v>
      </c>
      <c r="M5" s="8" t="s">
        <v>41</v>
      </c>
      <c r="N5" s="8" t="s">
        <v>42</v>
      </c>
      <c r="O5" s="7" t="s">
        <v>43</v>
      </c>
    </row>
    <row r="6" spans="1:15" s="2" customFormat="1" x14ac:dyDescent="0.2">
      <c r="B6" s="66"/>
      <c r="C6" s="35"/>
      <c r="D6" s="35"/>
      <c r="E6" s="35"/>
      <c r="F6" s="35"/>
      <c r="G6" s="35"/>
      <c r="H6" s="41" t="s">
        <v>44</v>
      </c>
      <c r="I6" s="41"/>
      <c r="J6" s="41" t="s">
        <v>44</v>
      </c>
      <c r="K6" s="41"/>
      <c r="L6" s="44"/>
      <c r="M6" s="8" t="s">
        <v>45</v>
      </c>
      <c r="N6" s="8" t="s">
        <v>46</v>
      </c>
      <c r="O6" s="9"/>
    </row>
    <row r="7" spans="1:15" s="2" customFormat="1" x14ac:dyDescent="0.2">
      <c r="A7" s="45" t="s">
        <v>47</v>
      </c>
      <c r="B7" s="35" t="s">
        <v>65</v>
      </c>
      <c r="C7" s="35"/>
      <c r="D7" s="35"/>
      <c r="E7" s="35"/>
      <c r="F7" s="35"/>
      <c r="G7" s="35"/>
      <c r="H7" s="35"/>
      <c r="I7" s="35"/>
      <c r="J7" s="35"/>
      <c r="K7" s="35"/>
      <c r="L7" s="34"/>
      <c r="M7" s="10"/>
      <c r="N7" s="10"/>
    </row>
    <row r="8" spans="1:15" ht="15" customHeight="1" x14ac:dyDescent="0.2">
      <c r="A8" s="46">
        <v>611180</v>
      </c>
      <c r="B8" s="35">
        <v>1</v>
      </c>
      <c r="C8" s="104" t="str">
        <f>'NSF FY 22-23'!C8</f>
        <v>insert name</v>
      </c>
      <c r="D8" s="104"/>
      <c r="E8" s="104"/>
      <c r="F8" s="104"/>
      <c r="G8" s="35"/>
      <c r="H8" s="116">
        <v>0</v>
      </c>
      <c r="I8" s="107">
        <f t="shared" ref="I8:I13" si="0">H8*9</f>
        <v>0</v>
      </c>
      <c r="J8" s="116">
        <v>0</v>
      </c>
      <c r="K8" s="107">
        <f t="shared" ref="K8:K13" si="1">J8*3</f>
        <v>0</v>
      </c>
      <c r="L8" s="50">
        <f>('NSF FY 23-24'!L8)*0.03+('NSF FY 23-24'!L8)</f>
        <v>0</v>
      </c>
      <c r="M8" s="102">
        <f t="shared" ref="M8:M13" si="2">L8*H8+L8/9*3*J8</f>
        <v>0</v>
      </c>
      <c r="N8" s="197">
        <f>M8*'FRINGE RATES'!D3</f>
        <v>0</v>
      </c>
      <c r="O8" s="102">
        <f t="shared" ref="O8:O13" si="3">N8+M8</f>
        <v>0</v>
      </c>
    </row>
    <row r="9" spans="1:15" ht="15" customHeight="1" x14ac:dyDescent="0.2">
      <c r="A9" s="46">
        <v>611180</v>
      </c>
      <c r="B9" s="35">
        <v>2</v>
      </c>
      <c r="C9" s="104" t="str">
        <f>'NSF FY 22-23'!C9</f>
        <v>insert name</v>
      </c>
      <c r="D9" s="104"/>
      <c r="E9" s="104"/>
      <c r="F9" s="104"/>
      <c r="G9" s="35"/>
      <c r="H9" s="116">
        <v>0</v>
      </c>
      <c r="I9" s="107">
        <f t="shared" si="0"/>
        <v>0</v>
      </c>
      <c r="J9" s="116">
        <v>0</v>
      </c>
      <c r="K9" s="107">
        <f t="shared" si="1"/>
        <v>0</v>
      </c>
      <c r="L9" s="50">
        <f>('NSF FY 23-24'!L9)*0.03+('NSF FY 23-24'!L9)</f>
        <v>0</v>
      </c>
      <c r="M9" s="102">
        <f t="shared" si="2"/>
        <v>0</v>
      </c>
      <c r="N9" s="197">
        <f>M9*'FRINGE RATES'!D3</f>
        <v>0</v>
      </c>
      <c r="O9" s="102">
        <f t="shared" si="3"/>
        <v>0</v>
      </c>
    </row>
    <row r="10" spans="1:15" ht="15" customHeight="1" x14ac:dyDescent="0.2">
      <c r="A10" s="46">
        <v>611180</v>
      </c>
      <c r="B10" s="35">
        <v>3</v>
      </c>
      <c r="C10" s="104" t="str">
        <f>'NSF FY 22-23'!C10</f>
        <v>insert name</v>
      </c>
      <c r="D10" s="104"/>
      <c r="E10" s="104"/>
      <c r="F10" s="104"/>
      <c r="G10" s="35"/>
      <c r="H10" s="116">
        <v>0</v>
      </c>
      <c r="I10" s="107">
        <f t="shared" si="0"/>
        <v>0</v>
      </c>
      <c r="J10" s="116">
        <v>0</v>
      </c>
      <c r="K10" s="107">
        <f t="shared" si="1"/>
        <v>0</v>
      </c>
      <c r="L10" s="50">
        <f>('NSF FY 23-24'!L10)*0.03+('NSF FY 23-24'!L10)</f>
        <v>0</v>
      </c>
      <c r="M10" s="102">
        <f t="shared" si="2"/>
        <v>0</v>
      </c>
      <c r="N10" s="197">
        <f>M10*'FRINGE RATES'!D3</f>
        <v>0</v>
      </c>
      <c r="O10" s="102">
        <f t="shared" si="3"/>
        <v>0</v>
      </c>
    </row>
    <row r="11" spans="1:15" ht="15" customHeight="1" x14ac:dyDescent="0.2">
      <c r="A11" s="46">
        <v>611180</v>
      </c>
      <c r="B11" s="35">
        <v>4</v>
      </c>
      <c r="C11" s="104" t="str">
        <f>'NSF FY 22-23'!C11</f>
        <v>insert name</v>
      </c>
      <c r="D11" s="104"/>
      <c r="E11" s="104"/>
      <c r="F11" s="104"/>
      <c r="G11" s="35"/>
      <c r="H11" s="116">
        <v>0</v>
      </c>
      <c r="I11" s="107">
        <f t="shared" si="0"/>
        <v>0</v>
      </c>
      <c r="J11" s="116">
        <v>0</v>
      </c>
      <c r="K11" s="107">
        <f t="shared" si="1"/>
        <v>0</v>
      </c>
      <c r="L11" s="50">
        <f>('NSF FY 23-24'!L11)*0.03+('NSF FY 23-24'!L11)</f>
        <v>0</v>
      </c>
      <c r="M11" s="102">
        <f t="shared" si="2"/>
        <v>0</v>
      </c>
      <c r="N11" s="197">
        <f>M11*'FRINGE RATES'!D3</f>
        <v>0</v>
      </c>
      <c r="O11" s="102">
        <f>N11+M11</f>
        <v>0</v>
      </c>
    </row>
    <row r="12" spans="1:15" ht="15" customHeight="1" x14ac:dyDescent="0.2">
      <c r="A12" s="46">
        <v>611180</v>
      </c>
      <c r="B12" s="35">
        <v>5</v>
      </c>
      <c r="C12" s="104" t="str">
        <f>'NSF FY 22-23'!C12</f>
        <v>insert name</v>
      </c>
      <c r="D12" s="104"/>
      <c r="E12" s="104"/>
      <c r="F12" s="104"/>
      <c r="G12" s="35"/>
      <c r="H12" s="116">
        <v>0</v>
      </c>
      <c r="I12" s="107">
        <f t="shared" si="0"/>
        <v>0</v>
      </c>
      <c r="J12" s="116">
        <v>0</v>
      </c>
      <c r="K12" s="107">
        <f t="shared" si="1"/>
        <v>0</v>
      </c>
      <c r="L12" s="50">
        <f>('NSF FY 23-24'!L12)*0.03+('NSF FY 23-24'!L12)</f>
        <v>0</v>
      </c>
      <c r="M12" s="102">
        <f t="shared" si="2"/>
        <v>0</v>
      </c>
      <c r="N12" s="197">
        <f>M12*'FRINGE RATES'!D3</f>
        <v>0</v>
      </c>
      <c r="O12" s="102">
        <f t="shared" si="3"/>
        <v>0</v>
      </c>
    </row>
    <row r="13" spans="1:15" ht="15" customHeight="1" x14ac:dyDescent="0.2">
      <c r="A13" s="46">
        <v>611180</v>
      </c>
      <c r="B13" s="35">
        <v>6</v>
      </c>
      <c r="C13" s="104" t="str">
        <f>'NSF FY 22-23'!C13</f>
        <v>insert name</v>
      </c>
      <c r="D13" s="104"/>
      <c r="E13" s="104"/>
      <c r="F13" s="104"/>
      <c r="G13" s="35"/>
      <c r="H13" s="116">
        <v>0</v>
      </c>
      <c r="I13" s="107">
        <f t="shared" si="0"/>
        <v>0</v>
      </c>
      <c r="J13" s="116">
        <v>0</v>
      </c>
      <c r="K13" s="107">
        <f t="shared" si="1"/>
        <v>0</v>
      </c>
      <c r="L13" s="50">
        <f>('NSF FY 23-24'!L13)*0.03+('NSF FY 23-24'!L13)</f>
        <v>0</v>
      </c>
      <c r="M13" s="102">
        <f t="shared" si="2"/>
        <v>0</v>
      </c>
      <c r="N13" s="197">
        <f>M13*'FRINGE RATES'!D3</f>
        <v>0</v>
      </c>
      <c r="O13" s="102">
        <f t="shared" si="3"/>
        <v>0</v>
      </c>
    </row>
    <row r="14" spans="1:15" ht="15" customHeight="1" x14ac:dyDescent="0.2">
      <c r="A14" s="47"/>
      <c r="B14" s="35"/>
      <c r="C14" s="35"/>
      <c r="D14" s="35"/>
      <c r="E14" s="35"/>
      <c r="F14" s="35"/>
      <c r="G14" s="35"/>
      <c r="H14" s="35"/>
      <c r="I14" s="52"/>
      <c r="J14" s="35"/>
      <c r="K14" s="49"/>
      <c r="L14" s="51"/>
      <c r="M14" s="51"/>
      <c r="N14" s="51"/>
      <c r="O14" s="50"/>
    </row>
    <row r="15" spans="1:15" ht="15" customHeight="1" x14ac:dyDescent="0.2">
      <c r="A15" s="47"/>
      <c r="B15" s="129" t="s">
        <v>58</v>
      </c>
      <c r="C15" s="129"/>
      <c r="D15" s="129"/>
      <c r="E15" s="129"/>
      <c r="F15" s="129"/>
      <c r="G15" s="129"/>
      <c r="H15" s="129"/>
      <c r="I15" s="129"/>
      <c r="J15" s="129"/>
      <c r="K15" s="133"/>
      <c r="L15" s="141"/>
      <c r="M15" s="132">
        <f>SUM(M8:M13)</f>
        <v>0</v>
      </c>
      <c r="N15" s="135">
        <f>SUM(N8:N13)</f>
        <v>0</v>
      </c>
      <c r="O15" s="132">
        <f>SUM(O8:O13)</f>
        <v>0</v>
      </c>
    </row>
    <row r="16" spans="1:15" s="14" customFormat="1" x14ac:dyDescent="0.2">
      <c r="A16" s="47"/>
      <c r="B16" s="37"/>
      <c r="C16" s="37"/>
      <c r="D16" s="37"/>
      <c r="E16" s="37"/>
      <c r="F16" s="37"/>
      <c r="G16" s="37"/>
      <c r="M16" s="76"/>
    </row>
    <row r="17" spans="1:15" s="14" customFormat="1" x14ac:dyDescent="0.2">
      <c r="A17" s="47"/>
      <c r="B17" s="37"/>
      <c r="C17" s="37"/>
      <c r="D17" s="37"/>
      <c r="E17" s="37"/>
      <c r="F17" s="37"/>
      <c r="G17" s="37"/>
      <c r="H17" s="67" t="s">
        <v>49</v>
      </c>
      <c r="I17" s="68" t="s">
        <v>39</v>
      </c>
      <c r="J17" s="52"/>
      <c r="K17" s="52"/>
      <c r="L17" s="44" t="s">
        <v>40</v>
      </c>
      <c r="M17" s="8" t="s">
        <v>41</v>
      </c>
      <c r="N17" s="8" t="s">
        <v>42</v>
      </c>
      <c r="O17" s="7" t="s">
        <v>43</v>
      </c>
    </row>
    <row r="18" spans="1:15" s="14" customFormat="1" x14ac:dyDescent="0.2">
      <c r="A18" s="46">
        <v>612120</v>
      </c>
      <c r="B18" s="35" t="s">
        <v>66</v>
      </c>
      <c r="C18" s="37"/>
      <c r="D18" s="37"/>
      <c r="E18" s="37"/>
      <c r="F18" s="37"/>
      <c r="G18" s="37"/>
      <c r="H18" s="67" t="s">
        <v>44</v>
      </c>
      <c r="I18" s="52"/>
      <c r="J18" s="52"/>
      <c r="K18" s="52"/>
      <c r="L18" s="44"/>
      <c r="M18" s="77" t="s">
        <v>45</v>
      </c>
      <c r="N18" s="8" t="s">
        <v>46</v>
      </c>
      <c r="O18" s="9"/>
    </row>
    <row r="19" spans="1:15" ht="15" customHeight="1" x14ac:dyDescent="0.2">
      <c r="A19" s="46">
        <v>612120</v>
      </c>
      <c r="B19" s="35">
        <v>1</v>
      </c>
      <c r="C19" s="104" t="str">
        <f>'NSF FY 22-23'!C19</f>
        <v>insert name</v>
      </c>
      <c r="D19" s="104"/>
      <c r="E19" s="104"/>
      <c r="F19" s="104"/>
      <c r="G19" s="35"/>
      <c r="H19" s="116">
        <v>0</v>
      </c>
      <c r="I19" s="107">
        <f>H19*12</f>
        <v>0</v>
      </c>
      <c r="J19" s="55"/>
      <c r="K19" s="55"/>
      <c r="L19" s="50">
        <f>('NSF FY 23-24'!L19)*0.03+('NSF FY 23-24'!L19)</f>
        <v>0</v>
      </c>
      <c r="M19" s="101">
        <f>H19*L19</f>
        <v>0</v>
      </c>
      <c r="N19" s="120">
        <f>M19*'FRINGE RATES'!D5</f>
        <v>0</v>
      </c>
      <c r="O19" s="102">
        <f>N19+M19</f>
        <v>0</v>
      </c>
    </row>
    <row r="20" spans="1:15" ht="15" customHeight="1" x14ac:dyDescent="0.2">
      <c r="A20" s="46">
        <v>612120</v>
      </c>
      <c r="B20" s="35">
        <v>2</v>
      </c>
      <c r="C20" s="104" t="str">
        <f>'NSF FY 22-23'!C20</f>
        <v>insert name</v>
      </c>
      <c r="D20" s="104"/>
      <c r="E20" s="104"/>
      <c r="F20" s="104"/>
      <c r="G20" s="35"/>
      <c r="H20" s="116">
        <v>0</v>
      </c>
      <c r="I20" s="107">
        <f>H20*12</f>
        <v>0</v>
      </c>
      <c r="J20" s="55"/>
      <c r="K20" s="55"/>
      <c r="L20" s="50">
        <f>('NSF FY 23-24'!L20)*0.03+('NSF FY 23-24'!L20)</f>
        <v>0</v>
      </c>
      <c r="M20" s="101">
        <f>H20*L20</f>
        <v>0</v>
      </c>
      <c r="N20" s="120">
        <f>M20*'FRINGE RATES'!D5</f>
        <v>0</v>
      </c>
      <c r="O20" s="102">
        <f>N20+M20</f>
        <v>0</v>
      </c>
    </row>
    <row r="21" spans="1:15" ht="15" customHeight="1" x14ac:dyDescent="0.2">
      <c r="A21" s="46">
        <v>612120</v>
      </c>
      <c r="B21" s="35">
        <v>3</v>
      </c>
      <c r="C21" s="104" t="str">
        <f>'NSF FY 22-23'!C21</f>
        <v>insert name</v>
      </c>
      <c r="D21" s="104"/>
      <c r="E21" s="104"/>
      <c r="F21" s="104"/>
      <c r="G21" s="35"/>
      <c r="H21" s="116">
        <v>0</v>
      </c>
      <c r="I21" s="107">
        <f>H21*12</f>
        <v>0</v>
      </c>
      <c r="J21" s="55"/>
      <c r="K21" s="55"/>
      <c r="L21" s="50">
        <f>('NSF FY 23-24'!L21)*0.03+('NSF FY 23-24'!L21)</f>
        <v>0</v>
      </c>
      <c r="M21" s="101">
        <f>H21*L21</f>
        <v>0</v>
      </c>
      <c r="N21" s="120">
        <f>M21*'FRINGE RATES'!D5</f>
        <v>0</v>
      </c>
      <c r="O21" s="102">
        <f>N21+M21</f>
        <v>0</v>
      </c>
    </row>
    <row r="22" spans="1:15" ht="15" customHeight="1" x14ac:dyDescent="0.2">
      <c r="A22" s="46">
        <v>612120</v>
      </c>
      <c r="B22" s="35">
        <v>4</v>
      </c>
      <c r="C22" s="104" t="str">
        <f>'NSF FY 22-23'!C22</f>
        <v>insert name</v>
      </c>
      <c r="D22" s="104"/>
      <c r="E22" s="104"/>
      <c r="F22" s="104"/>
      <c r="G22" s="35"/>
      <c r="H22" s="116">
        <v>0</v>
      </c>
      <c r="I22" s="107">
        <f>H22*12</f>
        <v>0</v>
      </c>
      <c r="J22" s="55"/>
      <c r="K22" s="55"/>
      <c r="L22" s="50">
        <f>('NSF FY 23-24'!L22)*0.03+('NSF FY 23-24'!L22)</f>
        <v>0</v>
      </c>
      <c r="M22" s="101">
        <f>H22*L22</f>
        <v>0</v>
      </c>
      <c r="N22" s="120">
        <f>M22*'FRINGE RATES'!D5</f>
        <v>0</v>
      </c>
      <c r="O22" s="102">
        <f>N22+M22</f>
        <v>0</v>
      </c>
    </row>
    <row r="23" spans="1:15" ht="15" customHeight="1" x14ac:dyDescent="0.2">
      <c r="A23" s="47"/>
      <c r="B23" s="35">
        <v>5</v>
      </c>
      <c r="C23" s="104" t="str">
        <f>'NSF FY 22-23'!C23</f>
        <v>insert name</v>
      </c>
      <c r="D23" s="104"/>
      <c r="E23" s="104"/>
      <c r="F23" s="104"/>
      <c r="G23" s="35"/>
      <c r="H23" s="116">
        <v>0</v>
      </c>
      <c r="I23" s="107">
        <f>H23*12</f>
        <v>0</v>
      </c>
      <c r="J23" s="55"/>
      <c r="K23" s="55"/>
      <c r="L23" s="50">
        <f>('NSF FY 23-24'!L23)*0.03+('NSF FY 23-24'!L23)</f>
        <v>0</v>
      </c>
      <c r="M23" s="101">
        <f>H23*L23</f>
        <v>0</v>
      </c>
      <c r="N23" s="120">
        <f>M23*'FRINGE RATES'!D5</f>
        <v>0</v>
      </c>
      <c r="O23" s="102">
        <f>N23+M23</f>
        <v>0</v>
      </c>
    </row>
    <row r="24" spans="1:15" ht="15" customHeight="1" x14ac:dyDescent="0.2">
      <c r="A24" s="47"/>
      <c r="B24" s="35"/>
      <c r="C24" s="35"/>
      <c r="D24" s="35"/>
      <c r="E24" s="35"/>
      <c r="F24" s="35"/>
      <c r="G24" s="35"/>
      <c r="H24" s="33"/>
      <c r="I24" s="35"/>
      <c r="J24" s="33"/>
      <c r="K24" s="35"/>
      <c r="L24" s="50"/>
      <c r="M24" s="51"/>
      <c r="N24" s="51"/>
      <c r="O24" s="50"/>
    </row>
    <row r="25" spans="1:15" ht="15" customHeight="1" x14ac:dyDescent="0.2">
      <c r="A25" s="47"/>
      <c r="B25" s="129" t="s">
        <v>59</v>
      </c>
      <c r="C25" s="129"/>
      <c r="D25" s="129"/>
      <c r="E25" s="129"/>
      <c r="F25" s="129"/>
      <c r="G25" s="129"/>
      <c r="H25" s="129"/>
      <c r="I25" s="129"/>
      <c r="J25" s="129"/>
      <c r="K25" s="133"/>
      <c r="L25" s="141"/>
      <c r="M25" s="132">
        <f>SUM(M19:M23)</f>
        <v>0</v>
      </c>
      <c r="N25" s="132">
        <f>SUM(N19:N23)</f>
        <v>0</v>
      </c>
      <c r="O25" s="132">
        <f>SUM(O19:O23)</f>
        <v>0</v>
      </c>
    </row>
    <row r="26" spans="1:15" s="21" customFormat="1" ht="15" customHeight="1" x14ac:dyDescent="0.2">
      <c r="A26" s="47"/>
      <c r="B26" s="37"/>
      <c r="C26" s="37"/>
      <c r="D26" s="37"/>
      <c r="E26" s="37"/>
      <c r="F26" s="37"/>
      <c r="G26" s="37"/>
      <c r="H26" s="41" t="s">
        <v>50</v>
      </c>
      <c r="I26" s="37"/>
      <c r="J26" s="69" t="s">
        <v>37</v>
      </c>
      <c r="K26" s="37"/>
      <c r="L26" s="44" t="s">
        <v>6</v>
      </c>
      <c r="M26" s="8" t="s">
        <v>41</v>
      </c>
      <c r="N26" s="8" t="s">
        <v>42</v>
      </c>
      <c r="O26" s="7" t="s">
        <v>43</v>
      </c>
    </row>
    <row r="27" spans="1:15" s="21" customFormat="1" ht="15" customHeight="1" x14ac:dyDescent="0.2">
      <c r="A27" s="47"/>
      <c r="B27" s="35"/>
      <c r="C27" s="35"/>
      <c r="D27" s="35"/>
      <c r="E27" s="35"/>
      <c r="F27" s="35"/>
      <c r="G27" s="35"/>
      <c r="H27" s="41" t="s">
        <v>51</v>
      </c>
      <c r="I27" s="41"/>
      <c r="J27" s="41" t="s">
        <v>52</v>
      </c>
      <c r="K27" s="41"/>
      <c r="L27" s="44"/>
      <c r="M27" s="8" t="s">
        <v>45</v>
      </c>
      <c r="N27" s="8" t="s">
        <v>46</v>
      </c>
      <c r="O27" s="9"/>
    </row>
    <row r="28" spans="1:15" ht="15" customHeight="1" x14ac:dyDescent="0.2">
      <c r="A28" s="46"/>
      <c r="B28" s="35" t="s">
        <v>60</v>
      </c>
      <c r="C28" s="35"/>
      <c r="D28" s="35"/>
      <c r="E28" s="35"/>
      <c r="F28" s="35"/>
      <c r="G28" s="35"/>
      <c r="H28" s="35"/>
      <c r="I28" s="35"/>
      <c r="J28" s="35"/>
      <c r="K28" s="35"/>
      <c r="L28" s="51"/>
      <c r="M28" s="51"/>
      <c r="N28" s="51"/>
      <c r="O28" s="50"/>
    </row>
    <row r="29" spans="1:15" ht="15" customHeight="1" x14ac:dyDescent="0.2">
      <c r="A29" s="46">
        <v>614520</v>
      </c>
      <c r="B29" s="35">
        <v>1</v>
      </c>
      <c r="C29" s="35" t="s">
        <v>61</v>
      </c>
      <c r="D29" s="35"/>
      <c r="E29" s="35"/>
      <c r="F29" s="35"/>
      <c r="G29" s="35"/>
      <c r="H29" s="56">
        <v>0</v>
      </c>
      <c r="J29" s="56">
        <v>0</v>
      </c>
      <c r="K29" s="56"/>
      <c r="L29" s="122">
        <v>0</v>
      </c>
      <c r="M29" s="115">
        <f>H29*L29+J29*L29</f>
        <v>0</v>
      </c>
      <c r="N29" s="115">
        <f>M29*'FRINGE RATES'!D7</f>
        <v>0</v>
      </c>
      <c r="O29" s="115">
        <f>M29+N29</f>
        <v>0</v>
      </c>
    </row>
    <row r="30" spans="1:15" ht="15" customHeight="1" x14ac:dyDescent="0.2">
      <c r="A30" s="46">
        <v>614520</v>
      </c>
      <c r="B30" s="35">
        <v>2</v>
      </c>
      <c r="C30" s="35" t="s">
        <v>61</v>
      </c>
      <c r="D30" s="35"/>
      <c r="E30" s="35"/>
      <c r="F30" s="35"/>
      <c r="G30" s="35"/>
      <c r="H30" s="56">
        <v>0</v>
      </c>
      <c r="J30" s="56">
        <v>0</v>
      </c>
      <c r="K30" s="56"/>
      <c r="L30" s="122">
        <v>0</v>
      </c>
      <c r="M30" s="115">
        <f>H30*L30+J30*L30</f>
        <v>0</v>
      </c>
      <c r="N30" s="115">
        <f>M30*'FRINGE RATES'!D7</f>
        <v>0</v>
      </c>
      <c r="O30" s="115">
        <f>M30+N30</f>
        <v>0</v>
      </c>
    </row>
    <row r="31" spans="1:15" ht="15" customHeight="1" x14ac:dyDescent="0.2">
      <c r="A31" s="46">
        <v>614520</v>
      </c>
      <c r="B31" s="35">
        <v>3</v>
      </c>
      <c r="C31" s="35" t="s">
        <v>61</v>
      </c>
      <c r="D31" s="35"/>
      <c r="E31" s="35"/>
      <c r="F31" s="35"/>
      <c r="G31" s="35"/>
      <c r="H31" s="56">
        <v>0</v>
      </c>
      <c r="J31" s="56">
        <v>0</v>
      </c>
      <c r="K31" s="56"/>
      <c r="L31" s="122">
        <v>0</v>
      </c>
      <c r="M31" s="115">
        <f>H31*L31+J31*L31</f>
        <v>0</v>
      </c>
      <c r="N31" s="115">
        <f>M31*'FRINGE RATES'!D7</f>
        <v>0</v>
      </c>
      <c r="O31" s="115">
        <f>M31+N31</f>
        <v>0</v>
      </c>
    </row>
    <row r="32" spans="1:15" ht="15" customHeight="1" x14ac:dyDescent="0.2">
      <c r="A32" s="46">
        <v>614520</v>
      </c>
      <c r="B32" s="35">
        <v>4</v>
      </c>
      <c r="C32" s="35" t="s">
        <v>61</v>
      </c>
      <c r="D32" s="35"/>
      <c r="E32" s="35"/>
      <c r="F32" s="35"/>
      <c r="G32" s="35"/>
      <c r="H32" s="56">
        <v>0</v>
      </c>
      <c r="J32" s="56">
        <v>0</v>
      </c>
      <c r="K32" s="56"/>
      <c r="L32" s="122">
        <v>0</v>
      </c>
      <c r="M32" s="115">
        <f>H32*L32+J32*L32</f>
        <v>0</v>
      </c>
      <c r="N32" s="115">
        <f>M32*'FRINGE RATES'!D7</f>
        <v>0</v>
      </c>
      <c r="O32" s="115">
        <f>M32+N32</f>
        <v>0</v>
      </c>
    </row>
    <row r="33" spans="1:15" ht="15" customHeight="1" x14ac:dyDescent="0.2">
      <c r="A33" s="46"/>
      <c r="B33" s="35"/>
      <c r="C33" s="35"/>
      <c r="D33" s="35"/>
      <c r="E33" s="35"/>
      <c r="F33" s="35"/>
      <c r="G33" s="35"/>
      <c r="H33" s="32"/>
      <c r="I33" s="32"/>
      <c r="J33" s="32"/>
      <c r="K33" s="32"/>
      <c r="L33" s="123"/>
      <c r="M33" s="32"/>
      <c r="N33" s="198"/>
      <c r="O33" s="32"/>
    </row>
    <row r="34" spans="1:15" ht="15" customHeight="1" x14ac:dyDescent="0.2">
      <c r="A34" s="46">
        <v>614120</v>
      </c>
      <c r="B34" s="35">
        <v>5</v>
      </c>
      <c r="C34" s="35" t="s">
        <v>64</v>
      </c>
      <c r="D34" s="35"/>
      <c r="E34" s="35"/>
      <c r="F34" s="35"/>
      <c r="G34" s="35"/>
      <c r="H34" s="56">
        <v>0</v>
      </c>
      <c r="J34" s="56">
        <v>0</v>
      </c>
      <c r="K34" s="56"/>
      <c r="L34" s="122">
        <v>0</v>
      </c>
      <c r="M34" s="115">
        <f>H34*L34+J34*L34</f>
        <v>0</v>
      </c>
      <c r="N34" s="115">
        <f>M34*'FRINGE RATES'!D9</f>
        <v>0</v>
      </c>
      <c r="O34" s="115">
        <f>M34+N34</f>
        <v>0</v>
      </c>
    </row>
    <row r="35" spans="1:15" ht="15" customHeight="1" x14ac:dyDescent="0.2">
      <c r="A35" s="46">
        <v>614120</v>
      </c>
      <c r="B35" s="35">
        <v>6</v>
      </c>
      <c r="C35" s="35" t="s">
        <v>64</v>
      </c>
      <c r="D35" s="35"/>
      <c r="E35" s="35"/>
      <c r="F35" s="35"/>
      <c r="G35" s="35"/>
      <c r="H35" s="56">
        <v>0</v>
      </c>
      <c r="J35" s="56">
        <v>0</v>
      </c>
      <c r="K35" s="56"/>
      <c r="L35" s="122">
        <v>0</v>
      </c>
      <c r="M35" s="115">
        <f>H35*L35+J35*L35</f>
        <v>0</v>
      </c>
      <c r="N35" s="115">
        <f>M35*'FRINGE RATES'!D9</f>
        <v>0</v>
      </c>
      <c r="O35" s="115">
        <f>M35+N35</f>
        <v>0</v>
      </c>
    </row>
    <row r="36" spans="1:15" ht="15" customHeight="1" x14ac:dyDescent="0.2">
      <c r="A36" s="46"/>
      <c r="B36" s="35"/>
      <c r="C36" s="35"/>
      <c r="D36" s="35"/>
      <c r="E36" s="35"/>
      <c r="F36" s="35"/>
      <c r="G36" s="37"/>
      <c r="H36" s="36"/>
      <c r="I36" s="32"/>
      <c r="J36" s="37"/>
      <c r="K36" s="32"/>
      <c r="L36" s="48"/>
      <c r="M36" s="48"/>
      <c r="N36" s="48"/>
      <c r="O36" s="49"/>
    </row>
    <row r="37" spans="1:15" ht="15" customHeight="1" x14ac:dyDescent="0.2">
      <c r="A37" s="47"/>
      <c r="B37" s="129" t="s">
        <v>63</v>
      </c>
      <c r="C37" s="129"/>
      <c r="D37" s="129"/>
      <c r="E37" s="129"/>
      <c r="F37" s="129"/>
      <c r="G37" s="129"/>
      <c r="H37" s="129"/>
      <c r="I37" s="129"/>
      <c r="J37" s="129"/>
      <c r="K37" s="133"/>
      <c r="L37" s="141"/>
      <c r="M37" s="132">
        <f>SUM(M29:M35)</f>
        <v>0</v>
      </c>
      <c r="N37" s="132">
        <f>SUM(N29:N35)</f>
        <v>0</v>
      </c>
      <c r="O37" s="132">
        <f>SUM(O29:O35)</f>
        <v>0</v>
      </c>
    </row>
    <row r="38" spans="1:15" ht="8.25" customHeight="1" x14ac:dyDescent="0.2">
      <c r="A38" s="46"/>
      <c r="B38" s="35"/>
      <c r="C38" s="35"/>
      <c r="D38" s="35"/>
      <c r="E38" s="35"/>
      <c r="F38" s="35"/>
      <c r="G38" s="35"/>
      <c r="H38" s="35"/>
      <c r="J38" s="35"/>
      <c r="L38" s="51"/>
      <c r="M38" s="51"/>
      <c r="N38" s="51"/>
      <c r="O38" s="50"/>
    </row>
    <row r="39" spans="1:15" ht="12" customHeight="1" x14ac:dyDescent="0.2">
      <c r="A39" s="47"/>
      <c r="B39" s="37"/>
      <c r="C39" s="37"/>
      <c r="D39" s="37"/>
      <c r="E39" s="37"/>
      <c r="F39" s="37"/>
      <c r="G39" s="37"/>
      <c r="H39" s="37"/>
      <c r="J39" s="37"/>
      <c r="L39" s="48"/>
      <c r="M39" s="48"/>
      <c r="N39" s="48"/>
      <c r="O39" s="49"/>
    </row>
    <row r="40" spans="1:15" ht="15" customHeight="1" x14ac:dyDescent="0.2">
      <c r="A40" s="47"/>
      <c r="B40" s="129" t="s">
        <v>1</v>
      </c>
      <c r="C40" s="129"/>
      <c r="D40" s="129"/>
      <c r="E40" s="129"/>
      <c r="F40" s="129"/>
      <c r="G40" s="129"/>
      <c r="H40" s="129"/>
      <c r="I40" s="129"/>
      <c r="J40" s="129"/>
      <c r="K40" s="133"/>
      <c r="L40" s="141"/>
      <c r="M40" s="132">
        <f>+SUM(M15+M37+M25)</f>
        <v>0</v>
      </c>
      <c r="N40" s="132">
        <f>+SUM(N15+N37+N25)</f>
        <v>0</v>
      </c>
      <c r="O40" s="132">
        <f>+SUM(O15+O37+O25)</f>
        <v>0</v>
      </c>
    </row>
    <row r="41" spans="1:15" ht="15" customHeight="1" x14ac:dyDescent="0.2">
      <c r="A41" s="47"/>
      <c r="B41" s="35"/>
      <c r="C41" s="35"/>
      <c r="D41" s="35"/>
      <c r="E41" s="35"/>
      <c r="F41" s="35"/>
      <c r="G41" s="35"/>
      <c r="H41" s="35"/>
      <c r="J41" s="35"/>
      <c r="L41" s="10"/>
      <c r="M41" s="10"/>
      <c r="N41" s="10"/>
      <c r="O41" s="11"/>
    </row>
    <row r="42" spans="1:15" ht="15" customHeight="1" x14ac:dyDescent="0.2">
      <c r="A42" s="47"/>
      <c r="B42" s="35" t="s">
        <v>221</v>
      </c>
      <c r="C42" s="35"/>
      <c r="D42" s="35"/>
      <c r="E42" s="35"/>
      <c r="F42" s="35"/>
      <c r="G42" s="35"/>
      <c r="H42" s="35"/>
      <c r="I42" s="35"/>
      <c r="J42" s="35"/>
      <c r="K42" s="10"/>
      <c r="L42" s="10"/>
      <c r="M42" s="10"/>
      <c r="N42" s="10"/>
      <c r="O42" s="11"/>
    </row>
    <row r="43" spans="1:15" ht="15" customHeight="1" x14ac:dyDescent="0.2">
      <c r="A43" s="47">
        <v>750000</v>
      </c>
      <c r="B43" s="35">
        <v>1</v>
      </c>
      <c r="C43" s="118"/>
      <c r="D43" s="118"/>
      <c r="E43" s="118"/>
      <c r="F43" s="118"/>
      <c r="G43" s="118"/>
      <c r="H43" s="118"/>
      <c r="I43" s="118"/>
      <c r="J43" s="118"/>
      <c r="K43" s="12"/>
      <c r="L43" s="10"/>
      <c r="M43" s="12"/>
      <c r="N43" s="10"/>
      <c r="O43" s="109">
        <v>0</v>
      </c>
    </row>
    <row r="44" spans="1:15" ht="15" customHeight="1" x14ac:dyDescent="0.2">
      <c r="A44" s="47">
        <v>750000</v>
      </c>
      <c r="B44" s="35">
        <v>2</v>
      </c>
      <c r="C44" s="118"/>
      <c r="D44" s="118"/>
      <c r="E44" s="118"/>
      <c r="F44" s="118"/>
      <c r="G44" s="118"/>
      <c r="H44" s="118"/>
      <c r="I44" s="118"/>
      <c r="J44" s="118"/>
      <c r="K44" s="12"/>
      <c r="L44" s="10"/>
      <c r="M44" s="12"/>
      <c r="N44" s="10"/>
      <c r="O44" s="109">
        <v>0</v>
      </c>
    </row>
    <row r="45" spans="1:15" ht="15" customHeight="1" x14ac:dyDescent="0.2">
      <c r="A45" s="47">
        <v>750000</v>
      </c>
      <c r="B45" s="35">
        <v>3</v>
      </c>
      <c r="C45" s="118"/>
      <c r="D45" s="118"/>
      <c r="E45" s="118"/>
      <c r="F45" s="118"/>
      <c r="G45" s="118"/>
      <c r="H45" s="118"/>
      <c r="I45" s="118"/>
      <c r="J45" s="118"/>
      <c r="K45" s="12"/>
      <c r="L45" s="10"/>
      <c r="M45" s="12"/>
      <c r="N45" s="10"/>
      <c r="O45" s="109">
        <v>0</v>
      </c>
    </row>
    <row r="46" spans="1:15" ht="15" customHeight="1" x14ac:dyDescent="0.2">
      <c r="A46" s="47">
        <v>750000</v>
      </c>
      <c r="B46" s="35">
        <v>4</v>
      </c>
      <c r="C46" s="118"/>
      <c r="D46" s="118"/>
      <c r="E46" s="118"/>
      <c r="F46" s="118"/>
      <c r="G46" s="118"/>
      <c r="H46" s="118"/>
      <c r="I46" s="118"/>
      <c r="J46" s="118"/>
      <c r="K46" s="12"/>
      <c r="L46" s="10"/>
      <c r="M46" s="12"/>
      <c r="N46" s="10"/>
      <c r="O46" s="109">
        <v>0</v>
      </c>
    </row>
    <row r="47" spans="1:15" ht="15" customHeight="1" x14ac:dyDescent="0.2">
      <c r="A47" s="47">
        <v>750000</v>
      </c>
      <c r="B47" s="35">
        <v>5</v>
      </c>
      <c r="C47" s="118"/>
      <c r="D47" s="118"/>
      <c r="E47" s="118"/>
      <c r="F47" s="118"/>
      <c r="G47" s="118"/>
      <c r="H47" s="118"/>
      <c r="I47" s="118"/>
      <c r="J47" s="118"/>
      <c r="K47" s="12"/>
      <c r="L47" s="10"/>
      <c r="M47" s="12"/>
      <c r="N47" s="10"/>
      <c r="O47" s="109">
        <v>0</v>
      </c>
    </row>
    <row r="48" spans="1:15" ht="15" customHeight="1" x14ac:dyDescent="0.2">
      <c r="A48" s="47"/>
      <c r="B48" s="35"/>
      <c r="C48" s="35"/>
      <c r="D48" s="35"/>
      <c r="E48" s="35"/>
      <c r="F48" s="35"/>
      <c r="G48" s="35"/>
      <c r="H48" s="35"/>
      <c r="I48" s="35"/>
      <c r="J48" s="35"/>
      <c r="K48" s="35"/>
      <c r="L48" s="10"/>
      <c r="M48" s="10"/>
      <c r="N48" s="10"/>
      <c r="O48" s="11"/>
    </row>
    <row r="49" spans="1:15" ht="15" customHeight="1" x14ac:dyDescent="0.2">
      <c r="A49" s="47"/>
      <c r="B49" s="129" t="s">
        <v>2</v>
      </c>
      <c r="C49" s="129"/>
      <c r="D49" s="129"/>
      <c r="E49" s="129"/>
      <c r="F49" s="129"/>
      <c r="G49" s="129"/>
      <c r="H49" s="129"/>
      <c r="I49" s="129"/>
      <c r="J49" s="129"/>
      <c r="K49" s="131"/>
      <c r="L49" s="131"/>
      <c r="M49" s="131"/>
      <c r="N49" s="131"/>
      <c r="O49" s="140">
        <f>+SUM(O43:O47)</f>
        <v>0</v>
      </c>
    </row>
    <row r="50" spans="1:15" ht="15" customHeight="1" x14ac:dyDescent="0.2">
      <c r="A50" s="47"/>
      <c r="B50" s="35"/>
      <c r="C50" s="35"/>
      <c r="D50" s="35"/>
      <c r="E50" s="35"/>
      <c r="F50" s="35"/>
      <c r="G50" s="35"/>
      <c r="H50" s="35"/>
      <c r="I50" s="35"/>
      <c r="J50" s="35"/>
      <c r="K50" s="10"/>
      <c r="L50" s="10"/>
      <c r="M50" s="10"/>
      <c r="N50" s="10"/>
      <c r="O50" s="11"/>
    </row>
    <row r="51" spans="1:15" ht="15" customHeight="1" x14ac:dyDescent="0.2">
      <c r="A51" s="47"/>
      <c r="B51" s="35" t="s">
        <v>31</v>
      </c>
      <c r="C51" s="35"/>
      <c r="D51" s="35"/>
      <c r="E51" s="35" t="s">
        <v>168</v>
      </c>
      <c r="F51" s="35"/>
      <c r="G51" s="35"/>
      <c r="H51" s="35"/>
      <c r="I51" s="35"/>
      <c r="J51" s="35"/>
      <c r="L51" s="2"/>
      <c r="M51" s="2"/>
      <c r="N51" s="10"/>
      <c r="O51" s="11"/>
    </row>
    <row r="52" spans="1:15" ht="15" customHeight="1" x14ac:dyDescent="0.2">
      <c r="A52" s="47">
        <v>731000</v>
      </c>
      <c r="B52" s="35">
        <v>1</v>
      </c>
      <c r="C52" s="35" t="s">
        <v>27</v>
      </c>
      <c r="D52" s="35"/>
      <c r="E52" s="35"/>
      <c r="F52" s="35"/>
      <c r="G52" s="35"/>
      <c r="H52" s="35"/>
      <c r="I52" s="35"/>
      <c r="J52" s="35"/>
      <c r="K52" s="15"/>
      <c r="L52" s="2"/>
      <c r="M52" s="15"/>
      <c r="N52" s="15"/>
      <c r="O52" s="109">
        <v>0</v>
      </c>
    </row>
    <row r="53" spans="1:15" ht="15" customHeight="1" x14ac:dyDescent="0.2">
      <c r="A53" s="47">
        <v>731310</v>
      </c>
      <c r="B53" s="35">
        <v>2</v>
      </c>
      <c r="C53" s="35" t="s">
        <v>32</v>
      </c>
      <c r="D53" s="35"/>
      <c r="E53" s="35"/>
      <c r="F53" s="35"/>
      <c r="G53" s="35"/>
      <c r="H53" s="35"/>
      <c r="I53" s="35"/>
      <c r="J53" s="35"/>
      <c r="L53" s="2"/>
      <c r="M53" s="2"/>
      <c r="N53" s="15"/>
      <c r="O53" s="109">
        <v>0</v>
      </c>
    </row>
    <row r="54" spans="1:15" ht="15" customHeight="1" x14ac:dyDescent="0.2">
      <c r="A54" s="47"/>
      <c r="B54" s="35"/>
      <c r="C54" s="35"/>
      <c r="D54" s="35"/>
      <c r="E54" s="35"/>
      <c r="F54" s="35"/>
      <c r="G54" s="35"/>
      <c r="H54" s="35"/>
      <c r="I54" s="35"/>
      <c r="J54" s="35"/>
      <c r="K54" s="10"/>
      <c r="L54" s="10"/>
      <c r="M54" s="10"/>
      <c r="N54" s="10"/>
      <c r="O54" s="11"/>
    </row>
    <row r="55" spans="1:15" ht="15" customHeight="1" x14ac:dyDescent="0.2">
      <c r="A55" s="47"/>
      <c r="B55" s="129" t="s">
        <v>3</v>
      </c>
      <c r="C55" s="129"/>
      <c r="D55" s="129"/>
      <c r="E55" s="129"/>
      <c r="F55" s="129"/>
      <c r="G55" s="129"/>
      <c r="H55" s="129"/>
      <c r="I55" s="129"/>
      <c r="J55" s="129"/>
      <c r="K55" s="131"/>
      <c r="L55" s="131"/>
      <c r="M55" s="131"/>
      <c r="N55" s="131"/>
      <c r="O55" s="140">
        <f>SUM(O52:O53)</f>
        <v>0</v>
      </c>
    </row>
    <row r="56" spans="1:15" ht="15" customHeight="1" x14ac:dyDescent="0.2">
      <c r="A56" s="47"/>
      <c r="B56" s="35"/>
      <c r="C56" s="35"/>
      <c r="D56" s="35"/>
      <c r="E56" s="35"/>
      <c r="F56" s="35"/>
      <c r="G56" s="35"/>
      <c r="H56" s="35"/>
      <c r="I56" s="35"/>
      <c r="J56" s="35"/>
      <c r="K56" s="10"/>
      <c r="L56" s="10"/>
      <c r="M56" s="10"/>
      <c r="N56" s="10"/>
      <c r="O56" s="11"/>
    </row>
    <row r="57" spans="1:15" ht="15" customHeight="1" x14ac:dyDescent="0.2">
      <c r="A57" s="47"/>
      <c r="B57" s="35" t="s">
        <v>104</v>
      </c>
      <c r="C57" s="35"/>
      <c r="D57" s="35"/>
      <c r="E57" s="35"/>
      <c r="F57" s="34"/>
      <c r="G57" s="35"/>
      <c r="H57" s="35"/>
      <c r="I57" s="35"/>
      <c r="J57" s="35"/>
      <c r="K57" s="10"/>
      <c r="L57" s="10"/>
      <c r="M57" s="10"/>
      <c r="N57" s="10"/>
      <c r="O57" s="11"/>
    </row>
    <row r="58" spans="1:15" ht="15" customHeight="1" x14ac:dyDescent="0.2">
      <c r="A58" s="47">
        <v>719549</v>
      </c>
      <c r="B58" s="35">
        <v>1</v>
      </c>
      <c r="C58" s="35" t="s">
        <v>33</v>
      </c>
      <c r="D58" s="35"/>
      <c r="E58" s="35"/>
      <c r="F58" s="38"/>
      <c r="G58" s="35"/>
      <c r="H58" s="35"/>
      <c r="I58" s="35"/>
      <c r="J58" s="35"/>
      <c r="K58" s="12"/>
      <c r="L58" s="10"/>
      <c r="M58" s="12"/>
      <c r="N58" s="10"/>
      <c r="O58" s="109">
        <v>0</v>
      </c>
    </row>
    <row r="59" spans="1:15" ht="15" customHeight="1" x14ac:dyDescent="0.2">
      <c r="A59" s="47">
        <v>731129</v>
      </c>
      <c r="B59" s="35">
        <v>2</v>
      </c>
      <c r="C59" s="35" t="s">
        <v>20</v>
      </c>
      <c r="D59" s="35"/>
      <c r="E59" s="35"/>
      <c r="F59" s="38"/>
      <c r="G59" s="35"/>
      <c r="H59" s="35"/>
      <c r="I59" s="35"/>
      <c r="J59" s="35"/>
      <c r="K59" s="12"/>
      <c r="L59" s="10"/>
      <c r="M59" s="12"/>
      <c r="N59" s="10"/>
      <c r="O59" s="109">
        <v>0</v>
      </c>
    </row>
    <row r="60" spans="1:15" ht="15" customHeight="1" x14ac:dyDescent="0.2">
      <c r="A60" s="47">
        <v>731159</v>
      </c>
      <c r="B60" s="35">
        <v>3</v>
      </c>
      <c r="C60" s="35" t="s">
        <v>21</v>
      </c>
      <c r="D60" s="35"/>
      <c r="E60" s="35"/>
      <c r="F60" s="38"/>
      <c r="G60" s="35"/>
      <c r="H60" s="35"/>
      <c r="I60" s="35"/>
      <c r="J60" s="35"/>
      <c r="K60" s="12"/>
      <c r="L60" s="10"/>
      <c r="M60" s="12"/>
      <c r="N60" s="10"/>
      <c r="O60" s="109">
        <v>0</v>
      </c>
    </row>
    <row r="61" spans="1:15" ht="15" customHeight="1" x14ac:dyDescent="0.2">
      <c r="A61" s="47">
        <v>729909</v>
      </c>
      <c r="B61" s="35">
        <v>4</v>
      </c>
      <c r="C61" s="35" t="s">
        <v>22</v>
      </c>
      <c r="D61" s="35"/>
      <c r="E61" s="35"/>
      <c r="F61" s="38"/>
      <c r="G61" s="35"/>
      <c r="H61" s="35"/>
      <c r="I61" s="35"/>
      <c r="J61" s="35"/>
      <c r="K61" s="12"/>
      <c r="L61" s="10"/>
      <c r="M61" s="12"/>
      <c r="N61" s="10"/>
      <c r="O61" s="109">
        <v>0</v>
      </c>
    </row>
    <row r="62" spans="1:15" ht="9" customHeight="1" x14ac:dyDescent="0.2">
      <c r="A62" s="47"/>
      <c r="B62" s="35"/>
      <c r="C62" s="35"/>
      <c r="D62" s="35"/>
      <c r="E62" s="35"/>
      <c r="F62" s="34"/>
      <c r="G62" s="35"/>
      <c r="H62" s="35"/>
      <c r="I62" s="35"/>
      <c r="J62" s="35"/>
      <c r="K62" s="10"/>
      <c r="L62" s="10"/>
      <c r="M62" s="10"/>
      <c r="N62" s="10"/>
      <c r="O62" s="11"/>
    </row>
    <row r="63" spans="1:15" ht="15" customHeight="1" x14ac:dyDescent="0.2">
      <c r="A63" s="47"/>
      <c r="B63" s="129" t="s">
        <v>103</v>
      </c>
      <c r="C63" s="129"/>
      <c r="D63" s="129"/>
      <c r="E63" s="129"/>
      <c r="F63" s="133"/>
      <c r="G63" s="129"/>
      <c r="H63" s="129"/>
      <c r="I63" s="129"/>
      <c r="J63" s="129"/>
      <c r="K63" s="131"/>
      <c r="L63" s="131"/>
      <c r="M63" s="131"/>
      <c r="N63" s="131"/>
      <c r="O63" s="140">
        <f>SUM(O58:O62)</f>
        <v>0</v>
      </c>
    </row>
    <row r="64" spans="1:15" ht="15" customHeight="1" x14ac:dyDescent="0.2">
      <c r="A64" s="47"/>
      <c r="B64" s="35"/>
      <c r="C64" s="35"/>
      <c r="D64" s="35"/>
      <c r="E64" s="35"/>
      <c r="F64" s="35"/>
      <c r="G64" s="35"/>
      <c r="H64" s="35"/>
      <c r="I64" s="35"/>
      <c r="J64" s="35"/>
      <c r="K64" s="10"/>
      <c r="L64" s="10"/>
      <c r="M64" s="10"/>
      <c r="N64" s="10"/>
      <c r="O64" s="11"/>
    </row>
    <row r="65" spans="1:15" ht="15" customHeight="1" x14ac:dyDescent="0.2">
      <c r="A65" s="47"/>
      <c r="B65" s="35" t="s">
        <v>23</v>
      </c>
      <c r="C65" s="35"/>
      <c r="D65" s="35"/>
      <c r="E65" s="35"/>
      <c r="F65" s="35"/>
      <c r="G65" s="35"/>
      <c r="H65" s="35"/>
      <c r="I65" s="35"/>
      <c r="J65" s="35"/>
      <c r="K65" s="10"/>
      <c r="L65" s="10"/>
      <c r="M65" s="10"/>
      <c r="N65" s="10"/>
      <c r="O65" s="11"/>
    </row>
    <row r="66" spans="1:15" ht="15" customHeight="1" x14ac:dyDescent="0.2">
      <c r="A66" s="47"/>
      <c r="B66" s="35">
        <v>1</v>
      </c>
      <c r="C66" s="170" t="s">
        <v>24</v>
      </c>
      <c r="D66" s="35"/>
      <c r="E66" s="35"/>
      <c r="F66" s="35"/>
      <c r="G66" s="35"/>
      <c r="H66" s="35"/>
      <c r="I66" s="35"/>
      <c r="J66" s="35"/>
      <c r="K66" s="12"/>
      <c r="L66" s="10"/>
      <c r="M66" s="12"/>
      <c r="N66" s="10"/>
      <c r="O66" s="173"/>
    </row>
    <row r="67" spans="1:15" ht="15" customHeight="1" x14ac:dyDescent="0.2">
      <c r="A67" s="47">
        <v>729900</v>
      </c>
      <c r="B67" s="35"/>
      <c r="C67" s="35" t="s">
        <v>54</v>
      </c>
      <c r="D67" s="35"/>
      <c r="E67" s="35"/>
      <c r="F67" s="35"/>
      <c r="G67" s="35"/>
      <c r="H67" s="35"/>
      <c r="I67" s="35"/>
      <c r="J67" s="35"/>
      <c r="K67" s="12"/>
      <c r="L67" s="10"/>
      <c r="M67" s="12"/>
      <c r="N67" s="10"/>
      <c r="O67" s="109">
        <v>0</v>
      </c>
    </row>
    <row r="68" spans="1:15" ht="15" customHeight="1" x14ac:dyDescent="0.2">
      <c r="A68" s="47">
        <v>753930</v>
      </c>
      <c r="B68" s="35"/>
      <c r="C68" s="35" t="s">
        <v>55</v>
      </c>
      <c r="D68" s="35"/>
      <c r="E68" s="35"/>
      <c r="F68" s="35"/>
      <c r="G68" s="35"/>
      <c r="H68" s="35"/>
      <c r="I68" s="35"/>
      <c r="J68" s="35"/>
      <c r="K68" s="12"/>
      <c r="L68" s="34"/>
      <c r="M68" s="12"/>
      <c r="N68" s="10"/>
      <c r="O68" s="109">
        <v>0</v>
      </c>
    </row>
    <row r="69" spans="1:15" ht="15" customHeight="1" x14ac:dyDescent="0.2">
      <c r="A69" s="47">
        <v>754534</v>
      </c>
      <c r="B69" s="35"/>
      <c r="C69" s="35" t="s">
        <v>56</v>
      </c>
      <c r="D69" s="35"/>
      <c r="E69" s="35"/>
      <c r="F69" s="35"/>
      <c r="G69" s="35"/>
      <c r="H69" s="35"/>
      <c r="I69" s="35"/>
      <c r="J69" s="35"/>
      <c r="K69" s="12"/>
      <c r="L69" s="34"/>
      <c r="M69" s="12"/>
      <c r="N69" s="10"/>
      <c r="O69" s="109">
        <v>0</v>
      </c>
    </row>
    <row r="70" spans="1:15" ht="15" customHeight="1" x14ac:dyDescent="0.2">
      <c r="A70" s="47"/>
      <c r="B70" s="35"/>
      <c r="C70" s="174" t="s">
        <v>126</v>
      </c>
      <c r="D70" s="174"/>
      <c r="E70" s="174"/>
      <c r="F70" s="174"/>
      <c r="G70" s="174"/>
      <c r="H70" s="174"/>
      <c r="I70" s="174"/>
      <c r="J70" s="174"/>
      <c r="K70" s="176"/>
      <c r="L70" s="175"/>
      <c r="M70" s="176"/>
      <c r="N70" s="176"/>
      <c r="O70" s="177">
        <f>SUM(O67:O69)</f>
        <v>0</v>
      </c>
    </row>
    <row r="71" spans="1:15" ht="15" customHeight="1" x14ac:dyDescent="0.2">
      <c r="A71" s="47">
        <v>734000</v>
      </c>
      <c r="B71" s="35">
        <v>2</v>
      </c>
      <c r="C71" s="35" t="s">
        <v>25</v>
      </c>
      <c r="D71" s="35"/>
      <c r="E71" s="35"/>
      <c r="F71" s="35"/>
      <c r="G71" s="35"/>
      <c r="H71" s="35"/>
      <c r="I71" s="35"/>
      <c r="J71" s="35"/>
      <c r="K71" s="12"/>
      <c r="L71" s="10"/>
      <c r="M71" s="12"/>
      <c r="N71" s="10"/>
      <c r="O71" s="109">
        <v>0</v>
      </c>
    </row>
    <row r="72" spans="1:15" ht="15" customHeight="1" x14ac:dyDescent="0.2">
      <c r="A72" s="47">
        <v>732000</v>
      </c>
      <c r="B72" s="35">
        <v>3</v>
      </c>
      <c r="C72" s="35" t="s">
        <v>36</v>
      </c>
      <c r="D72" s="35"/>
      <c r="E72" s="35"/>
      <c r="F72" s="35"/>
      <c r="G72" s="35"/>
      <c r="H72" s="35"/>
      <c r="I72" s="35"/>
      <c r="J72" s="35"/>
      <c r="K72" s="12"/>
      <c r="L72" s="10"/>
      <c r="M72" s="12"/>
      <c r="N72" s="10"/>
      <c r="O72" s="109">
        <v>0</v>
      </c>
    </row>
    <row r="73" spans="1:15" ht="15" customHeight="1" x14ac:dyDescent="0.2">
      <c r="A73" s="47">
        <v>719535</v>
      </c>
      <c r="B73" s="35">
        <v>4</v>
      </c>
      <c r="C73" s="35" t="s">
        <v>128</v>
      </c>
      <c r="D73" s="35"/>
      <c r="E73" s="35"/>
      <c r="F73" s="35"/>
      <c r="G73" s="35"/>
      <c r="H73" s="35"/>
      <c r="I73" s="35"/>
      <c r="J73" s="35"/>
      <c r="K73" s="12"/>
      <c r="L73" s="10"/>
      <c r="M73" s="12"/>
      <c r="N73" s="10"/>
      <c r="O73" s="109">
        <v>0</v>
      </c>
    </row>
    <row r="74" spans="1:15" ht="15" customHeight="1" x14ac:dyDescent="0.2">
      <c r="A74" s="47">
        <v>719540</v>
      </c>
      <c r="B74" s="35">
        <v>5</v>
      </c>
      <c r="C74" s="35" t="s">
        <v>130</v>
      </c>
      <c r="D74" s="35"/>
      <c r="E74" s="35"/>
      <c r="F74" s="35"/>
      <c r="G74" s="35"/>
      <c r="H74" s="35"/>
      <c r="I74" s="35"/>
      <c r="J74" s="35"/>
      <c r="K74" s="12"/>
      <c r="L74" s="10"/>
      <c r="M74" s="12"/>
      <c r="N74" s="10"/>
      <c r="O74" s="109">
        <v>0</v>
      </c>
    </row>
    <row r="75" spans="1:15" ht="15" customHeight="1" x14ac:dyDescent="0.2">
      <c r="A75" s="47">
        <v>719545</v>
      </c>
      <c r="B75" s="35">
        <v>6</v>
      </c>
      <c r="C75" s="35" t="s">
        <v>131</v>
      </c>
      <c r="D75" s="35"/>
      <c r="E75" s="35"/>
      <c r="F75" s="35"/>
      <c r="G75" s="35"/>
      <c r="H75" s="35"/>
      <c r="I75" s="35"/>
      <c r="J75" s="35"/>
      <c r="K75" s="12"/>
      <c r="L75" s="10"/>
      <c r="M75" s="12"/>
      <c r="N75" s="10"/>
      <c r="O75" s="109">
        <v>0</v>
      </c>
    </row>
    <row r="76" spans="1:15" ht="15" customHeight="1" x14ac:dyDescent="0.2">
      <c r="A76" s="47">
        <v>765900</v>
      </c>
      <c r="B76" s="35">
        <v>7</v>
      </c>
      <c r="C76" s="35" t="s">
        <v>57</v>
      </c>
      <c r="D76" s="35"/>
      <c r="E76" s="35"/>
      <c r="F76" s="35"/>
      <c r="G76" s="35"/>
      <c r="H76" s="35"/>
      <c r="I76" s="35"/>
      <c r="J76" s="35"/>
      <c r="K76" s="12"/>
      <c r="L76" s="10"/>
      <c r="M76" s="12"/>
      <c r="N76" s="10"/>
      <c r="O76" s="109">
        <v>0</v>
      </c>
    </row>
    <row r="77" spans="1:15" ht="15" customHeight="1" x14ac:dyDescent="0.2">
      <c r="A77" s="47" t="s">
        <v>220</v>
      </c>
      <c r="B77" s="35">
        <v>8</v>
      </c>
      <c r="C77" s="35" t="s">
        <v>127</v>
      </c>
      <c r="D77" s="35"/>
      <c r="E77" s="35"/>
      <c r="F77" s="35"/>
      <c r="G77" s="35"/>
      <c r="H77" s="35"/>
      <c r="I77" s="35"/>
      <c r="J77" s="35"/>
      <c r="K77" s="12"/>
      <c r="L77" s="10"/>
      <c r="M77" s="12"/>
      <c r="N77" s="10"/>
      <c r="O77" s="109">
        <v>0</v>
      </c>
    </row>
    <row r="78" spans="1:15" ht="12" customHeight="1" x14ac:dyDescent="0.2">
      <c r="A78" s="47"/>
      <c r="B78" s="35"/>
      <c r="C78" s="35"/>
      <c r="D78" s="35"/>
      <c r="E78" s="35"/>
      <c r="F78" s="35"/>
      <c r="G78" s="35"/>
      <c r="H78" s="35"/>
      <c r="I78" s="35"/>
      <c r="J78" s="35"/>
      <c r="K78" s="12"/>
      <c r="L78" s="10"/>
      <c r="M78" s="12"/>
      <c r="N78" s="10"/>
      <c r="O78" s="11"/>
    </row>
    <row r="79" spans="1:15" ht="15" customHeight="1" x14ac:dyDescent="0.2">
      <c r="A79" s="47"/>
      <c r="B79" s="129" t="s">
        <v>17</v>
      </c>
      <c r="C79" s="129"/>
      <c r="D79" s="129"/>
      <c r="E79" s="129"/>
      <c r="F79" s="129"/>
      <c r="G79" s="129"/>
      <c r="H79" s="129"/>
      <c r="I79" s="129"/>
      <c r="J79" s="129"/>
      <c r="K79" s="131"/>
      <c r="L79" s="131"/>
      <c r="M79" s="131"/>
      <c r="N79" s="131"/>
      <c r="O79" s="140">
        <f>SUM(O70:O77)</f>
        <v>0</v>
      </c>
    </row>
    <row r="80" spans="1:15" x14ac:dyDescent="0.2">
      <c r="A80" s="47"/>
      <c r="B80" s="35"/>
      <c r="C80" s="35"/>
      <c r="D80" s="35"/>
      <c r="E80" s="35"/>
      <c r="F80" s="35"/>
      <c r="G80" s="35"/>
      <c r="H80" s="35"/>
      <c r="I80" s="35"/>
      <c r="J80" s="35"/>
      <c r="K80" s="10"/>
      <c r="L80" s="10"/>
      <c r="M80" s="10"/>
      <c r="N80" s="10"/>
      <c r="O80" s="11"/>
    </row>
    <row r="81" spans="1:15" ht="15" customHeight="1" x14ac:dyDescent="0.2">
      <c r="A81" s="47"/>
      <c r="B81" s="129" t="s">
        <v>18</v>
      </c>
      <c r="C81" s="129"/>
      <c r="D81" s="129"/>
      <c r="E81" s="129"/>
      <c r="F81" s="129"/>
      <c r="G81" s="129"/>
      <c r="H81" s="129"/>
      <c r="I81" s="129"/>
      <c r="J81" s="129"/>
      <c r="K81" s="131"/>
      <c r="L81" s="131"/>
      <c r="M81" s="131"/>
      <c r="N81" s="131"/>
      <c r="O81" s="140">
        <f>SUM(O40+O49+O55+O63+O79)</f>
        <v>0</v>
      </c>
    </row>
    <row r="82" spans="1:15" ht="11.1" customHeight="1" x14ac:dyDescent="0.2">
      <c r="A82" s="47"/>
      <c r="B82" s="40"/>
      <c r="C82" s="40"/>
      <c r="D82" s="40"/>
      <c r="E82" s="40"/>
      <c r="F82" s="40"/>
      <c r="O82" s="27"/>
    </row>
    <row r="83" spans="1:15" ht="15" customHeight="1" x14ac:dyDescent="0.2">
      <c r="A83" s="47">
        <v>786950</v>
      </c>
      <c r="B83" s="35" t="s">
        <v>26</v>
      </c>
      <c r="C83" s="35"/>
      <c r="D83" s="35"/>
      <c r="E83" s="35"/>
      <c r="H83" s="35" t="s">
        <v>34</v>
      </c>
      <c r="J83" s="118">
        <v>0.38</v>
      </c>
      <c r="L83" s="2" t="s">
        <v>35</v>
      </c>
      <c r="M83" s="110">
        <f>O81-(O49+O63+O75+O76)</f>
        <v>0</v>
      </c>
      <c r="N83" s="10"/>
      <c r="O83" s="111">
        <f>SUM(M83*J83)</f>
        <v>0</v>
      </c>
    </row>
    <row r="84" spans="1:15" ht="15" customHeight="1" x14ac:dyDescent="0.2">
      <c r="A84" s="54"/>
      <c r="B84" s="35"/>
      <c r="C84" s="35"/>
      <c r="D84" s="35"/>
      <c r="E84" s="35"/>
      <c r="F84" s="35"/>
      <c r="G84" s="2"/>
      <c r="H84" s="2"/>
      <c r="J84" s="2"/>
      <c r="K84" s="10"/>
      <c r="L84" s="10"/>
      <c r="M84" s="10"/>
      <c r="N84" s="10"/>
      <c r="O84" s="11"/>
    </row>
    <row r="85" spans="1:15" s="2" customFormat="1" x14ac:dyDescent="0.2">
      <c r="A85" s="54"/>
      <c r="B85" s="129" t="s">
        <v>19</v>
      </c>
      <c r="C85" s="129"/>
      <c r="D85" s="129"/>
      <c r="E85" s="129"/>
      <c r="F85" s="129"/>
      <c r="G85" s="129"/>
      <c r="H85" s="130"/>
      <c r="I85" s="130"/>
      <c r="J85" s="130"/>
      <c r="K85" s="131"/>
      <c r="L85" s="131"/>
      <c r="M85" s="131"/>
      <c r="N85" s="131"/>
      <c r="O85" s="132">
        <f>SUM(O81+O83)</f>
        <v>0</v>
      </c>
    </row>
    <row r="86" spans="1:15" x14ac:dyDescent="0.2">
      <c r="A86" s="17"/>
      <c r="B86" s="16"/>
      <c r="C86" s="16"/>
      <c r="D86" s="14"/>
      <c r="E86" s="14"/>
      <c r="F86" s="12"/>
      <c r="G86" s="14"/>
      <c r="H86" s="14"/>
      <c r="J86" s="14"/>
      <c r="L86" s="12"/>
      <c r="M86" s="12"/>
      <c r="N86" s="12"/>
      <c r="O86" s="12"/>
    </row>
    <row r="87" spans="1:15" ht="15" customHeight="1" x14ac:dyDescent="0.2">
      <c r="A87" s="17"/>
      <c r="B87" s="350" t="s">
        <v>5</v>
      </c>
      <c r="C87" s="350"/>
      <c r="D87" s="350"/>
      <c r="E87" s="350"/>
      <c r="F87" s="350"/>
      <c r="G87" s="350"/>
      <c r="H87" s="350"/>
      <c r="I87" s="350"/>
      <c r="J87" s="350"/>
      <c r="K87" s="350"/>
      <c r="L87" s="350"/>
      <c r="M87" s="350"/>
      <c r="N87" s="350"/>
      <c r="O87" s="350"/>
    </row>
    <row r="88" spans="1:15" x14ac:dyDescent="0.2">
      <c r="A88" s="17"/>
      <c r="B88" s="350"/>
      <c r="C88" s="350"/>
      <c r="D88" s="350"/>
      <c r="E88" s="350"/>
      <c r="F88" s="350"/>
      <c r="G88" s="350"/>
      <c r="H88" s="350"/>
      <c r="I88" s="350"/>
      <c r="J88" s="350"/>
      <c r="K88" s="350"/>
      <c r="L88" s="350"/>
      <c r="M88" s="350"/>
      <c r="N88" s="350"/>
      <c r="O88" s="350"/>
    </row>
    <row r="89" spans="1:15" x14ac:dyDescent="0.2">
      <c r="A89" s="17"/>
      <c r="B89" s="350"/>
      <c r="C89" s="350"/>
      <c r="D89" s="350"/>
      <c r="E89" s="350"/>
      <c r="F89" s="350"/>
      <c r="G89" s="350"/>
      <c r="H89" s="350"/>
      <c r="I89" s="350"/>
      <c r="J89" s="350"/>
      <c r="K89" s="350"/>
      <c r="L89" s="350"/>
      <c r="M89" s="350"/>
      <c r="N89" s="350"/>
      <c r="O89" s="350"/>
    </row>
    <row r="90" spans="1:15" x14ac:dyDescent="0.2">
      <c r="A90" s="17"/>
      <c r="B90" s="350"/>
      <c r="C90" s="350"/>
      <c r="D90" s="350"/>
      <c r="E90" s="350"/>
      <c r="F90" s="350"/>
      <c r="G90" s="350"/>
      <c r="H90" s="350"/>
      <c r="I90" s="350"/>
      <c r="J90" s="350"/>
      <c r="K90" s="350"/>
      <c r="L90" s="350"/>
      <c r="M90" s="350"/>
      <c r="N90" s="350"/>
      <c r="O90" s="350"/>
    </row>
    <row r="91" spans="1:15" x14ac:dyDescent="0.2">
      <c r="A91" s="17"/>
      <c r="B91" s="350"/>
      <c r="C91" s="350"/>
      <c r="D91" s="350"/>
      <c r="E91" s="350"/>
      <c r="F91" s="350"/>
      <c r="G91" s="350"/>
      <c r="H91" s="350"/>
      <c r="I91" s="350"/>
      <c r="J91" s="350"/>
      <c r="K91" s="350"/>
      <c r="L91" s="350"/>
      <c r="M91" s="350"/>
      <c r="N91" s="350"/>
      <c r="O91" s="350"/>
    </row>
    <row r="92" spans="1:15" x14ac:dyDescent="0.2">
      <c r="A92" s="17"/>
      <c r="B92" s="350"/>
      <c r="C92" s="350"/>
      <c r="D92" s="350"/>
      <c r="E92" s="350"/>
      <c r="F92" s="350"/>
      <c r="G92" s="350"/>
      <c r="H92" s="350"/>
      <c r="I92" s="350"/>
      <c r="J92" s="350"/>
      <c r="K92" s="350"/>
      <c r="L92" s="350"/>
      <c r="M92" s="350"/>
      <c r="N92" s="350"/>
      <c r="O92" s="350"/>
    </row>
    <row r="93" spans="1:15" x14ac:dyDescent="0.2">
      <c r="A93" s="17"/>
      <c r="B93" s="350"/>
      <c r="C93" s="350"/>
      <c r="D93" s="350"/>
      <c r="E93" s="350"/>
      <c r="F93" s="350"/>
      <c r="G93" s="350"/>
      <c r="H93" s="350"/>
      <c r="I93" s="350"/>
      <c r="J93" s="350"/>
      <c r="K93" s="350"/>
      <c r="L93" s="350"/>
      <c r="M93" s="350"/>
      <c r="N93" s="350"/>
      <c r="O93" s="350"/>
    </row>
    <row r="94" spans="1:15" x14ac:dyDescent="0.2">
      <c r="A94" s="17"/>
      <c r="B94" s="350"/>
      <c r="C94" s="350"/>
      <c r="D94" s="350"/>
      <c r="E94" s="350"/>
      <c r="F94" s="350"/>
      <c r="G94" s="350"/>
      <c r="H94" s="350"/>
      <c r="I94" s="350"/>
      <c r="J94" s="350"/>
      <c r="K94" s="350"/>
      <c r="L94" s="350"/>
      <c r="M94" s="350"/>
      <c r="N94" s="350"/>
      <c r="O94" s="350"/>
    </row>
    <row r="95" spans="1:15" x14ac:dyDescent="0.2">
      <c r="A95" s="17"/>
      <c r="B95" s="350"/>
      <c r="C95" s="350"/>
      <c r="D95" s="350"/>
      <c r="E95" s="350"/>
      <c r="F95" s="350"/>
      <c r="G95" s="350"/>
      <c r="H95" s="350"/>
      <c r="I95" s="350"/>
      <c r="J95" s="350"/>
      <c r="K95" s="350"/>
      <c r="L95" s="350"/>
      <c r="M95" s="350"/>
      <c r="N95" s="350"/>
      <c r="O95" s="350"/>
    </row>
    <row r="96" spans="1:15" x14ac:dyDescent="0.2">
      <c r="A96" s="17"/>
      <c r="B96" s="350"/>
      <c r="C96" s="350"/>
      <c r="D96" s="350"/>
      <c r="E96" s="350"/>
      <c r="F96" s="350"/>
      <c r="G96" s="350"/>
      <c r="H96" s="350"/>
      <c r="I96" s="350"/>
      <c r="J96" s="350"/>
      <c r="K96" s="350"/>
      <c r="L96" s="350"/>
      <c r="M96" s="350"/>
      <c r="N96" s="350"/>
      <c r="O96" s="350"/>
    </row>
    <row r="97" spans="1:15" x14ac:dyDescent="0.2">
      <c r="A97" s="17"/>
      <c r="B97" s="350"/>
      <c r="C97" s="350"/>
      <c r="D97" s="350"/>
      <c r="E97" s="350"/>
      <c r="F97" s="350"/>
      <c r="G97" s="350"/>
      <c r="H97" s="350"/>
      <c r="I97" s="350"/>
      <c r="J97" s="350"/>
      <c r="K97" s="350"/>
      <c r="L97" s="350"/>
      <c r="M97" s="350"/>
      <c r="N97" s="350"/>
      <c r="O97" s="350"/>
    </row>
    <row r="98" spans="1:15" x14ac:dyDescent="0.2">
      <c r="A98" s="17"/>
      <c r="B98" s="63"/>
      <c r="C98" s="63"/>
      <c r="D98" s="63"/>
      <c r="E98" s="63"/>
      <c r="F98" s="63"/>
      <c r="G98" s="63"/>
      <c r="H98" s="63"/>
      <c r="I98" s="63"/>
      <c r="J98" s="63"/>
      <c r="K98" s="63"/>
      <c r="L98" s="63"/>
      <c r="M98" s="63"/>
      <c r="N98" s="63"/>
      <c r="O98" s="63"/>
    </row>
    <row r="99" spans="1:15" x14ac:dyDescent="0.2">
      <c r="A99" s="17"/>
      <c r="B99" s="16"/>
      <c r="C99" s="16"/>
      <c r="D99" s="14"/>
      <c r="E99" s="14"/>
      <c r="F99" s="14"/>
      <c r="G99" s="14"/>
      <c r="H99" s="14"/>
      <c r="I99" s="14"/>
      <c r="J99" s="14"/>
      <c r="K99" s="14"/>
      <c r="L99" s="12"/>
      <c r="M99" s="12"/>
      <c r="N99" s="12"/>
      <c r="O99" s="12"/>
    </row>
    <row r="100" spans="1:15" x14ac:dyDescent="0.2">
      <c r="A100" s="17"/>
      <c r="B100" s="16"/>
      <c r="C100" s="16"/>
      <c r="D100" s="14"/>
      <c r="E100" s="14"/>
      <c r="F100" s="14"/>
      <c r="G100" s="14"/>
      <c r="H100" s="14"/>
      <c r="I100" s="71"/>
      <c r="J100" s="14"/>
      <c r="K100" s="71"/>
      <c r="L100" s="12"/>
      <c r="M100" s="12"/>
      <c r="N100" s="12"/>
      <c r="O100" s="12"/>
    </row>
    <row r="101" spans="1:15" x14ac:dyDescent="0.2">
      <c r="A101" s="17"/>
      <c r="B101" s="16"/>
      <c r="C101" s="16"/>
      <c r="D101" s="14"/>
      <c r="E101" s="14"/>
      <c r="F101" s="14"/>
      <c r="G101" s="14"/>
      <c r="H101" s="14"/>
      <c r="I101" s="63"/>
      <c r="J101" s="14"/>
      <c r="K101" s="63"/>
      <c r="L101" s="12"/>
      <c r="M101" s="12"/>
      <c r="N101" s="12"/>
      <c r="O101" s="14"/>
    </row>
    <row r="102" spans="1:15" x14ac:dyDescent="0.2">
      <c r="A102" s="17"/>
      <c r="B102" s="16"/>
      <c r="C102" s="16"/>
      <c r="D102" s="14"/>
      <c r="E102" s="14"/>
      <c r="F102" s="14"/>
      <c r="G102" s="14"/>
      <c r="H102" s="14"/>
      <c r="I102" s="14"/>
      <c r="J102" s="14"/>
      <c r="K102" s="12"/>
      <c r="L102" s="12"/>
      <c r="M102" s="12"/>
      <c r="N102" s="12"/>
      <c r="O102" s="12"/>
    </row>
    <row r="103" spans="1:15" x14ac:dyDescent="0.2">
      <c r="A103" s="17"/>
      <c r="B103" s="16"/>
      <c r="C103" s="16"/>
      <c r="D103" s="14"/>
      <c r="E103" s="14"/>
      <c r="F103" s="14"/>
      <c r="G103" s="14"/>
      <c r="H103" s="14"/>
      <c r="I103" s="14"/>
      <c r="J103" s="14"/>
      <c r="K103" s="12"/>
      <c r="L103" s="12"/>
      <c r="M103" s="12"/>
      <c r="N103" s="12"/>
      <c r="O103" s="14"/>
    </row>
    <row r="104" spans="1:15" x14ac:dyDescent="0.2">
      <c r="A104" s="17"/>
      <c r="B104" s="16"/>
      <c r="C104" s="16"/>
      <c r="D104" s="14"/>
      <c r="E104" s="14"/>
      <c r="F104" s="14"/>
      <c r="G104" s="14"/>
      <c r="H104" s="14"/>
      <c r="I104" s="14"/>
      <c r="J104" s="12"/>
      <c r="K104" s="12"/>
      <c r="L104" s="12"/>
      <c r="M104" s="12"/>
      <c r="N104" s="12"/>
      <c r="O104" s="12"/>
    </row>
    <row r="105" spans="1:15" x14ac:dyDescent="0.2">
      <c r="A105" s="18"/>
      <c r="B105" s="16"/>
      <c r="C105" s="16"/>
      <c r="D105" s="14"/>
      <c r="E105" s="14"/>
      <c r="F105" s="14"/>
      <c r="G105" s="14"/>
      <c r="H105" s="14"/>
      <c r="I105" s="14"/>
      <c r="J105" s="14"/>
      <c r="K105" s="12"/>
      <c r="L105" s="12"/>
      <c r="M105" s="12"/>
      <c r="N105" s="12"/>
      <c r="O105" s="14"/>
    </row>
    <row r="106" spans="1:15" x14ac:dyDescent="0.2">
      <c r="A106" s="18"/>
      <c r="B106" s="16"/>
      <c r="C106" s="16"/>
      <c r="D106" s="14"/>
      <c r="E106" s="14"/>
      <c r="F106" s="14"/>
      <c r="G106" s="14"/>
      <c r="H106" s="14"/>
      <c r="I106" s="14"/>
      <c r="J106" s="14"/>
      <c r="K106" s="12"/>
      <c r="L106" s="12"/>
      <c r="M106" s="12"/>
      <c r="N106" s="12"/>
      <c r="O106" s="12"/>
    </row>
    <row r="107" spans="1:15" x14ac:dyDescent="0.2">
      <c r="A107" s="19"/>
      <c r="B107" s="20"/>
      <c r="C107" s="20"/>
      <c r="D107" s="21"/>
      <c r="E107" s="21"/>
      <c r="F107" s="21"/>
      <c r="G107" s="21"/>
      <c r="H107" s="21"/>
      <c r="I107" s="14"/>
      <c r="J107" s="21"/>
      <c r="K107" s="12"/>
      <c r="L107" s="21"/>
      <c r="M107" s="21"/>
      <c r="N107" s="21"/>
      <c r="O107" s="21"/>
    </row>
    <row r="108" spans="1:15" x14ac:dyDescent="0.2">
      <c r="A108" s="19"/>
      <c r="B108" s="20"/>
      <c r="C108" s="20"/>
      <c r="D108" s="21"/>
      <c r="E108" s="21"/>
      <c r="F108" s="21"/>
      <c r="G108" s="21"/>
      <c r="H108" s="21"/>
      <c r="I108" s="14"/>
      <c r="J108" s="21"/>
      <c r="K108" s="12"/>
      <c r="L108" s="21"/>
      <c r="M108" s="21"/>
      <c r="N108" s="21"/>
      <c r="O108" s="21"/>
    </row>
    <row r="109" spans="1:15" x14ac:dyDescent="0.2">
      <c r="A109" s="19"/>
      <c r="B109" s="20"/>
      <c r="C109" s="20"/>
      <c r="D109" s="21"/>
      <c r="E109" s="21"/>
      <c r="F109" s="21"/>
      <c r="G109" s="21"/>
      <c r="H109" s="21"/>
      <c r="I109" s="14"/>
      <c r="J109" s="21"/>
      <c r="K109" s="12"/>
      <c r="L109" s="21"/>
      <c r="M109" s="21"/>
      <c r="N109" s="21"/>
      <c r="O109" s="21"/>
    </row>
    <row r="110" spans="1:15" x14ac:dyDescent="0.2">
      <c r="A110" s="19"/>
      <c r="B110" s="20"/>
      <c r="C110" s="20"/>
      <c r="D110" s="21"/>
      <c r="E110" s="21"/>
      <c r="F110" s="21"/>
      <c r="G110" s="21"/>
      <c r="H110" s="21"/>
      <c r="I110" s="14"/>
      <c r="J110" s="21"/>
      <c r="K110" s="12"/>
      <c r="L110" s="21"/>
      <c r="M110" s="21"/>
      <c r="N110" s="21"/>
      <c r="O110" s="21"/>
    </row>
    <row r="111" spans="1:15" x14ac:dyDescent="0.2">
      <c r="A111" s="19"/>
      <c r="B111" s="20"/>
      <c r="C111" s="20"/>
      <c r="D111" s="21"/>
      <c r="E111" s="21"/>
      <c r="F111" s="21"/>
      <c r="G111" s="21"/>
      <c r="H111" s="21"/>
      <c r="I111" s="12"/>
      <c r="J111" s="21"/>
      <c r="K111" s="12"/>
      <c r="L111" s="21"/>
      <c r="M111" s="21"/>
      <c r="N111" s="21"/>
      <c r="O111" s="21"/>
    </row>
    <row r="112" spans="1:15" x14ac:dyDescent="0.2">
      <c r="A112" s="19"/>
      <c r="B112" s="20"/>
      <c r="C112" s="20"/>
      <c r="D112" s="21"/>
      <c r="E112" s="21"/>
      <c r="F112" s="21"/>
      <c r="G112" s="21"/>
      <c r="H112" s="21"/>
      <c r="I112" s="14"/>
      <c r="J112" s="21"/>
      <c r="K112" s="12"/>
      <c r="L112" s="21"/>
      <c r="M112" s="21"/>
      <c r="N112" s="21"/>
      <c r="O112" s="21"/>
    </row>
    <row r="113" spans="1:15" x14ac:dyDescent="0.2">
      <c r="A113" s="19"/>
      <c r="B113" s="20"/>
      <c r="C113" s="20"/>
      <c r="D113" s="21"/>
      <c r="E113" s="21"/>
      <c r="F113" s="21"/>
      <c r="G113" s="21"/>
      <c r="H113" s="21"/>
      <c r="I113" s="14"/>
      <c r="J113" s="21"/>
      <c r="K113" s="12"/>
      <c r="L113" s="21"/>
      <c r="M113" s="21"/>
      <c r="N113" s="21"/>
      <c r="O113" s="21"/>
    </row>
    <row r="114" spans="1:15" x14ac:dyDescent="0.2">
      <c r="A114" s="19"/>
      <c r="B114" s="20"/>
      <c r="C114" s="20"/>
      <c r="D114" s="21"/>
      <c r="E114" s="21"/>
      <c r="F114" s="21"/>
      <c r="G114" s="21"/>
      <c r="H114" s="21"/>
      <c r="I114" s="14"/>
      <c r="J114" s="21"/>
      <c r="K114" s="14"/>
      <c r="L114" s="21"/>
      <c r="M114" s="21"/>
      <c r="N114" s="21"/>
      <c r="O114" s="21"/>
    </row>
    <row r="115" spans="1:15" x14ac:dyDescent="0.2">
      <c r="A115" s="19"/>
      <c r="B115" s="20"/>
      <c r="C115" s="20"/>
      <c r="D115" s="21"/>
      <c r="E115" s="21"/>
      <c r="F115" s="21"/>
      <c r="G115" s="21"/>
      <c r="H115" s="21"/>
      <c r="I115" s="14"/>
      <c r="J115" s="21"/>
      <c r="K115" s="14"/>
      <c r="L115" s="21"/>
      <c r="M115" s="21"/>
      <c r="N115" s="21"/>
      <c r="O115" s="21"/>
    </row>
    <row r="116" spans="1:15" x14ac:dyDescent="0.2">
      <c r="A116" s="19"/>
      <c r="B116" s="20"/>
      <c r="C116" s="20"/>
      <c r="D116" s="21"/>
      <c r="E116" s="21"/>
      <c r="F116" s="21"/>
      <c r="G116" s="21"/>
      <c r="H116" s="21"/>
      <c r="I116" s="14"/>
      <c r="J116" s="21"/>
      <c r="K116" s="14"/>
      <c r="L116" s="21"/>
      <c r="M116" s="21"/>
      <c r="N116" s="21"/>
      <c r="O116" s="21"/>
    </row>
    <row r="117" spans="1:15" x14ac:dyDescent="0.2">
      <c r="A117" s="19"/>
      <c r="B117" s="20"/>
      <c r="C117" s="20"/>
      <c r="D117" s="21"/>
      <c r="E117" s="21"/>
      <c r="F117" s="21"/>
      <c r="G117" s="21"/>
      <c r="H117" s="21"/>
      <c r="I117" s="14"/>
      <c r="J117" s="21"/>
      <c r="K117" s="14"/>
      <c r="L117" s="21"/>
      <c r="M117" s="21"/>
      <c r="N117" s="21"/>
      <c r="O117" s="21"/>
    </row>
    <row r="118" spans="1:15" x14ac:dyDescent="0.2">
      <c r="A118" s="19"/>
      <c r="B118" s="20"/>
      <c r="C118" s="20"/>
      <c r="D118" s="21"/>
      <c r="E118" s="21"/>
      <c r="F118" s="21"/>
      <c r="G118" s="21"/>
      <c r="H118" s="21"/>
      <c r="I118" s="14"/>
      <c r="J118" s="21"/>
      <c r="K118" s="14"/>
      <c r="L118" s="21"/>
      <c r="M118" s="21"/>
      <c r="N118" s="21"/>
      <c r="O118" s="21"/>
    </row>
    <row r="119" spans="1:15" x14ac:dyDescent="0.2">
      <c r="A119" s="19"/>
      <c r="B119" s="20"/>
      <c r="C119" s="20"/>
      <c r="D119" s="21"/>
      <c r="E119" s="21"/>
      <c r="F119" s="21"/>
      <c r="G119" s="21"/>
      <c r="H119" s="21"/>
      <c r="I119" s="14"/>
      <c r="J119" s="21"/>
      <c r="K119" s="14"/>
      <c r="L119" s="21"/>
      <c r="M119" s="21"/>
      <c r="N119" s="21"/>
      <c r="O119" s="21"/>
    </row>
    <row r="120" spans="1:15" x14ac:dyDescent="0.2">
      <c r="A120" s="19"/>
      <c r="B120" s="20"/>
      <c r="C120" s="20"/>
      <c r="D120" s="21"/>
      <c r="E120" s="21"/>
      <c r="F120" s="21"/>
      <c r="G120" s="21"/>
      <c r="H120" s="21"/>
      <c r="I120" s="14"/>
      <c r="J120" s="21"/>
      <c r="K120" s="14"/>
      <c r="L120" s="21"/>
      <c r="M120" s="21"/>
      <c r="N120" s="21"/>
      <c r="O120" s="21"/>
    </row>
    <row r="121" spans="1:15" x14ac:dyDescent="0.2">
      <c r="A121" s="19"/>
      <c r="B121" s="20"/>
      <c r="C121" s="20"/>
      <c r="D121" s="21"/>
      <c r="E121" s="21"/>
      <c r="F121" s="21"/>
      <c r="G121" s="21"/>
      <c r="H121" s="21"/>
      <c r="I121" s="14"/>
      <c r="J121" s="21"/>
      <c r="K121" s="14"/>
      <c r="L121" s="21"/>
      <c r="M121" s="21"/>
      <c r="N121" s="21"/>
      <c r="O121" s="21"/>
    </row>
    <row r="122" spans="1:15" x14ac:dyDescent="0.2">
      <c r="A122" s="19"/>
      <c r="B122" s="20"/>
      <c r="C122" s="20"/>
      <c r="D122" s="21"/>
      <c r="E122" s="21"/>
      <c r="F122" s="21"/>
      <c r="G122" s="21"/>
      <c r="H122" s="21"/>
      <c r="I122" s="14"/>
      <c r="J122" s="21"/>
      <c r="K122" s="14"/>
      <c r="L122" s="21"/>
      <c r="M122" s="21"/>
      <c r="N122" s="21"/>
      <c r="O122" s="21"/>
    </row>
    <row r="123" spans="1:15" x14ac:dyDescent="0.2">
      <c r="A123" s="22"/>
      <c r="B123" s="23"/>
      <c r="C123" s="23"/>
      <c r="I123" s="14"/>
      <c r="K123" s="14"/>
    </row>
    <row r="124" spans="1:15" x14ac:dyDescent="0.2">
      <c r="I124" s="14"/>
      <c r="K124" s="14"/>
    </row>
    <row r="125" spans="1:15" x14ac:dyDescent="0.2">
      <c r="I125" s="14"/>
      <c r="K125" s="14"/>
    </row>
    <row r="126" spans="1:15" x14ac:dyDescent="0.2">
      <c r="I126" s="14"/>
      <c r="K126" s="14"/>
    </row>
    <row r="127" spans="1:15" x14ac:dyDescent="0.2">
      <c r="I127" s="14"/>
      <c r="K127" s="14"/>
    </row>
    <row r="128" spans="1:15" x14ac:dyDescent="0.2">
      <c r="I128" s="14"/>
      <c r="K128" s="14"/>
    </row>
    <row r="129" spans="9:11" x14ac:dyDescent="0.2">
      <c r="I129" s="14"/>
      <c r="K129" s="14"/>
    </row>
  </sheetData>
  <sheetProtection algorithmName="SHA-512" hashValue="S0o7kmbUxgts+zOmCHt9cyBg7pjsDG9zs/unfNBG+alIT9tWfqLo2SNeGfo9PCSkMy0Adop/MKS0B0Kk6pt4jw==" saltValue="xUqr0O53zcPOeJZYyhrbDQ==" spinCount="100000" sheet="1" formatColumns="0"/>
  <mergeCells count="4">
    <mergeCell ref="B87:O97"/>
    <mergeCell ref="I1:K1"/>
    <mergeCell ref="M1:N1"/>
    <mergeCell ref="A2:H2"/>
  </mergeCells>
  <phoneticPr fontId="2" type="noConversion"/>
  <printOptions gridLines="1"/>
  <pageMargins left="0.52" right="0.56000000000000005" top="0.6" bottom="0.75" header="0.34" footer="0.5"/>
  <pageSetup scale="48" orientation="portrait" r:id="rId1"/>
  <headerFooter>
    <oddHeader>&amp;C&amp;"Tahoma,Regular"Appalachian State University - Office of Sponsored Programs</oddHeader>
    <oddFooter>&amp;CPage &amp;P&amp;Rversion 12/2021</oddFooter>
  </headerFooter>
  <ignoredErrors>
    <ignoredError sqref="O63 O37 M37:N37" emptyCellReference="1"/>
    <ignoredError sqref="C10:C13" unlockedFormula="1" emptyCellReference="1"/>
    <ignoredError sqref="C19:C23 C8:C9" unlockedFormula="1"/>
  </ignoredErrors>
  <legacyDrawing r:id="rId2"/>
  <extLst>
    <ext xmlns:mx="http://schemas.microsoft.com/office/mac/excel/2008/main" uri="{64002731-A6B0-56B0-2670-7721B7C09600}">
      <mx:PLV Mode="1" OnePage="0" WScale="55"/>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129"/>
  <sheetViews>
    <sheetView view="pageLayout" zoomScale="70" zoomScaleNormal="70" zoomScaleSheetLayoutView="70" zoomScalePageLayoutView="70" workbookViewId="0">
      <selection activeCell="A38" sqref="A38"/>
    </sheetView>
  </sheetViews>
  <sheetFormatPr defaultColWidth="15.7109375" defaultRowHeight="15" x14ac:dyDescent="0.2"/>
  <cols>
    <col min="1" max="1" width="13.42578125" style="24" customWidth="1"/>
    <col min="2" max="2" width="14" style="3" customWidth="1"/>
    <col min="3" max="3" width="15.7109375" style="3"/>
    <col min="4" max="4" width="8.7109375" style="3" customWidth="1"/>
    <col min="5" max="5" width="19.7109375" style="3" customWidth="1"/>
    <col min="6" max="6" width="10.7109375" style="3" customWidth="1"/>
    <col min="7" max="7" width="7.42578125" style="3" customWidth="1"/>
    <col min="8" max="8" width="17.7109375" style="3" customWidth="1"/>
    <col min="9" max="9" width="7.42578125" style="2" customWidth="1"/>
    <col min="10" max="10" width="15.7109375" style="3" customWidth="1"/>
    <col min="11" max="11" width="5.42578125" style="2" customWidth="1"/>
    <col min="12" max="12" width="16.42578125" style="3" customWidth="1"/>
    <col min="13" max="13" width="19.7109375" style="3" customWidth="1"/>
    <col min="14" max="14" width="15.7109375" style="3"/>
    <col min="15" max="15" width="19.140625" style="3" customWidth="1"/>
    <col min="16" max="16384" width="15.7109375" style="3"/>
  </cols>
  <sheetData>
    <row r="1" spans="1:15" ht="24" customHeight="1" x14ac:dyDescent="0.35">
      <c r="A1" s="136" t="s">
        <v>8</v>
      </c>
      <c r="B1" s="137"/>
      <c r="C1" s="137"/>
      <c r="D1" s="137"/>
      <c r="E1" s="137"/>
      <c r="F1" s="137"/>
      <c r="G1" s="137"/>
      <c r="H1" s="137"/>
      <c r="I1" s="346" t="s">
        <v>171</v>
      </c>
      <c r="J1" s="347"/>
      <c r="K1" s="347"/>
      <c r="L1" s="325"/>
      <c r="M1" s="348" t="s">
        <v>172</v>
      </c>
      <c r="N1" s="349"/>
      <c r="O1" s="325"/>
    </row>
    <row r="2" spans="1:15" ht="15.75" customHeight="1" x14ac:dyDescent="0.2">
      <c r="A2" s="344" t="s">
        <v>212</v>
      </c>
      <c r="B2" s="345"/>
      <c r="C2" s="345"/>
      <c r="D2" s="345"/>
      <c r="E2" s="345"/>
      <c r="F2" s="345"/>
      <c r="G2" s="345"/>
      <c r="H2" s="345"/>
      <c r="I2" s="203" t="s">
        <v>29</v>
      </c>
      <c r="J2" s="201"/>
      <c r="K2" s="202"/>
      <c r="L2" s="131"/>
      <c r="M2" s="131"/>
      <c r="N2" s="130"/>
      <c r="O2" s="130"/>
    </row>
    <row r="3" spans="1:15" ht="15" customHeight="1" x14ac:dyDescent="0.2">
      <c r="A3" s="1" t="s">
        <v>53</v>
      </c>
      <c r="B3" s="105" t="str">
        <f>'NSF FY 22-23'!B3</f>
        <v>insert title</v>
      </c>
      <c r="C3" s="105"/>
      <c r="D3" s="105"/>
      <c r="E3" s="105"/>
      <c r="F3" s="105"/>
      <c r="G3" s="105"/>
      <c r="H3" s="105"/>
      <c r="I3" s="106"/>
      <c r="J3" s="106"/>
      <c r="K3" s="106"/>
      <c r="L3" s="106"/>
      <c r="M3" s="106"/>
      <c r="N3" s="105"/>
      <c r="O3" s="105"/>
    </row>
    <row r="4" spans="1:15" x14ac:dyDescent="0.2">
      <c r="A4" s="4"/>
      <c r="B4" s="5"/>
      <c r="C4" s="5"/>
      <c r="D4" s="5"/>
      <c r="E4" s="5"/>
      <c r="F4" s="5"/>
      <c r="G4" s="5"/>
      <c r="H4" s="5"/>
      <c r="I4" s="5"/>
      <c r="J4" s="5"/>
      <c r="K4" s="6"/>
      <c r="L4" s="6"/>
      <c r="M4" s="6"/>
      <c r="N4" s="6"/>
      <c r="O4" s="5"/>
    </row>
    <row r="5" spans="1:15" ht="15.75" customHeight="1" x14ac:dyDescent="0.2">
      <c r="A5" s="53"/>
      <c r="B5" s="2"/>
      <c r="C5" s="2"/>
      <c r="D5" s="2"/>
      <c r="E5" s="2"/>
      <c r="F5" s="2"/>
      <c r="G5" s="2"/>
      <c r="H5" s="41" t="s">
        <v>38</v>
      </c>
      <c r="I5" s="65" t="s">
        <v>39</v>
      </c>
      <c r="J5" s="41" t="s">
        <v>37</v>
      </c>
      <c r="K5" s="65" t="s">
        <v>39</v>
      </c>
      <c r="L5" s="44" t="s">
        <v>40</v>
      </c>
      <c r="M5" s="8" t="s">
        <v>41</v>
      </c>
      <c r="N5" s="8" t="s">
        <v>42</v>
      </c>
      <c r="O5" s="7" t="s">
        <v>43</v>
      </c>
    </row>
    <row r="6" spans="1:15" ht="15.75" customHeight="1" x14ac:dyDescent="0.2">
      <c r="A6" s="45"/>
      <c r="B6" s="2"/>
      <c r="C6" s="2"/>
      <c r="D6" s="2"/>
      <c r="E6" s="2"/>
      <c r="F6" s="2"/>
      <c r="G6" s="2"/>
      <c r="H6" s="41" t="s">
        <v>44</v>
      </c>
      <c r="I6" s="41"/>
      <c r="J6" s="41" t="s">
        <v>44</v>
      </c>
      <c r="K6" s="41"/>
      <c r="L6" s="44"/>
      <c r="M6" s="8" t="s">
        <v>45</v>
      </c>
      <c r="N6" s="8" t="s">
        <v>46</v>
      </c>
      <c r="O6" s="9"/>
    </row>
    <row r="7" spans="1:15" ht="15.75" customHeight="1" x14ac:dyDescent="0.2">
      <c r="A7" s="45" t="s">
        <v>47</v>
      </c>
      <c r="B7" s="35" t="s">
        <v>65</v>
      </c>
      <c r="C7" s="2"/>
      <c r="D7" s="2"/>
      <c r="E7" s="2"/>
      <c r="F7" s="2"/>
      <c r="G7" s="2"/>
      <c r="H7" s="35"/>
      <c r="I7" s="35"/>
      <c r="J7" s="35"/>
      <c r="K7" s="35"/>
      <c r="L7" s="34"/>
      <c r="M7" s="30"/>
      <c r="N7" s="28"/>
      <c r="O7" s="29"/>
    </row>
    <row r="8" spans="1:15" ht="15.75" customHeight="1" x14ac:dyDescent="0.2">
      <c r="A8" s="46">
        <v>611180</v>
      </c>
      <c r="B8" s="2">
        <v>1</v>
      </c>
      <c r="C8" s="103" t="str">
        <f>'NSF FY 22-23'!C8</f>
        <v>insert name</v>
      </c>
      <c r="D8" s="104"/>
      <c r="E8" s="105"/>
      <c r="F8" s="105"/>
      <c r="G8" s="2"/>
      <c r="H8" s="116">
        <v>0</v>
      </c>
      <c r="I8" s="107">
        <f t="shared" ref="I8:I13" si="0">H8*9</f>
        <v>0</v>
      </c>
      <c r="J8" s="116">
        <v>0</v>
      </c>
      <c r="K8" s="107">
        <f t="shared" ref="K8:K13" si="1">J8*3</f>
        <v>0</v>
      </c>
      <c r="L8" s="11">
        <f>('NSF FY 24-25'!L8)*0.03+('NSF FY 24-25'!L8)</f>
        <v>0</v>
      </c>
      <c r="M8" s="111">
        <f t="shared" ref="M8:M13" si="2">L8*H8+L8/9*3*J8</f>
        <v>0</v>
      </c>
      <c r="N8" s="197">
        <f>M8*'FRINGE RATES'!E3</f>
        <v>0</v>
      </c>
      <c r="O8" s="111">
        <f t="shared" ref="O8:O13" si="3">N8+M8</f>
        <v>0</v>
      </c>
    </row>
    <row r="9" spans="1:15" ht="15.75" customHeight="1" x14ac:dyDescent="0.2">
      <c r="A9" s="46">
        <v>611180</v>
      </c>
      <c r="B9" s="2">
        <v>2</v>
      </c>
      <c r="C9" s="104" t="str">
        <f>'NSF FY 22-23'!C9</f>
        <v>insert name</v>
      </c>
      <c r="D9" s="104"/>
      <c r="E9" s="105"/>
      <c r="F9" s="105"/>
      <c r="G9" s="2"/>
      <c r="H9" s="116">
        <v>0</v>
      </c>
      <c r="I9" s="107">
        <f t="shared" si="0"/>
        <v>0</v>
      </c>
      <c r="J9" s="116">
        <v>0</v>
      </c>
      <c r="K9" s="107">
        <f t="shared" si="1"/>
        <v>0</v>
      </c>
      <c r="L9" s="11">
        <f>('NSF FY 24-25'!L9)*0.03+('NSF FY 24-25'!L9)</f>
        <v>0</v>
      </c>
      <c r="M9" s="111">
        <f t="shared" si="2"/>
        <v>0</v>
      </c>
      <c r="N9" s="197">
        <f>M9*'FRINGE RATES'!E3</f>
        <v>0</v>
      </c>
      <c r="O9" s="111">
        <f t="shared" si="3"/>
        <v>0</v>
      </c>
    </row>
    <row r="10" spans="1:15" ht="15.75" customHeight="1" x14ac:dyDescent="0.2">
      <c r="A10" s="46">
        <v>611180</v>
      </c>
      <c r="B10" s="2">
        <v>3</v>
      </c>
      <c r="C10" s="104" t="str">
        <f>'NSF FY 22-23'!C10</f>
        <v>insert name</v>
      </c>
      <c r="D10" s="104"/>
      <c r="E10" s="105"/>
      <c r="F10" s="105"/>
      <c r="G10" s="2"/>
      <c r="H10" s="116">
        <v>0</v>
      </c>
      <c r="I10" s="107">
        <f t="shared" si="0"/>
        <v>0</v>
      </c>
      <c r="J10" s="116">
        <v>0</v>
      </c>
      <c r="K10" s="107">
        <f t="shared" si="1"/>
        <v>0</v>
      </c>
      <c r="L10" s="11">
        <f>('NSF FY 24-25'!L10)*0.03+('NSF FY 24-25'!L10)</f>
        <v>0</v>
      </c>
      <c r="M10" s="111">
        <f t="shared" si="2"/>
        <v>0</v>
      </c>
      <c r="N10" s="197">
        <f>M10*'FRINGE RATES'!E3</f>
        <v>0</v>
      </c>
      <c r="O10" s="111">
        <f t="shared" si="3"/>
        <v>0</v>
      </c>
    </row>
    <row r="11" spans="1:15" ht="15.75" customHeight="1" x14ac:dyDescent="0.2">
      <c r="A11" s="46">
        <v>611180</v>
      </c>
      <c r="B11" s="2">
        <v>4</v>
      </c>
      <c r="C11" s="104" t="str">
        <f>'NSF FY 22-23'!C11</f>
        <v>insert name</v>
      </c>
      <c r="D11" s="104"/>
      <c r="E11" s="105"/>
      <c r="F11" s="105"/>
      <c r="G11" s="2"/>
      <c r="H11" s="116">
        <v>0</v>
      </c>
      <c r="I11" s="107">
        <f t="shared" si="0"/>
        <v>0</v>
      </c>
      <c r="J11" s="116">
        <v>0</v>
      </c>
      <c r="K11" s="107">
        <f t="shared" si="1"/>
        <v>0</v>
      </c>
      <c r="L11" s="11">
        <f>('NSF FY 24-25'!L11)*0.03+('NSF FY 24-25'!L11)</f>
        <v>0</v>
      </c>
      <c r="M11" s="111">
        <f t="shared" si="2"/>
        <v>0</v>
      </c>
      <c r="N11" s="197">
        <f>M11*'FRINGE RATES'!E3</f>
        <v>0</v>
      </c>
      <c r="O11" s="111">
        <f t="shared" si="3"/>
        <v>0</v>
      </c>
    </row>
    <row r="12" spans="1:15" ht="15.75" customHeight="1" x14ac:dyDescent="0.2">
      <c r="A12" s="46">
        <v>611180</v>
      </c>
      <c r="B12" s="2">
        <v>5</v>
      </c>
      <c r="C12" s="104" t="str">
        <f>'NSF FY 22-23'!C12</f>
        <v>insert name</v>
      </c>
      <c r="D12" s="104"/>
      <c r="E12" s="105"/>
      <c r="F12" s="105"/>
      <c r="G12" s="2"/>
      <c r="H12" s="116">
        <v>0</v>
      </c>
      <c r="I12" s="107">
        <f t="shared" si="0"/>
        <v>0</v>
      </c>
      <c r="J12" s="116">
        <v>0</v>
      </c>
      <c r="K12" s="107">
        <f t="shared" si="1"/>
        <v>0</v>
      </c>
      <c r="L12" s="11">
        <f>('NSF FY 24-25'!L12)*0.03+('NSF FY 24-25'!L12)</f>
        <v>0</v>
      </c>
      <c r="M12" s="111">
        <f t="shared" si="2"/>
        <v>0</v>
      </c>
      <c r="N12" s="197">
        <f>M12*'FRINGE RATES'!E3</f>
        <v>0</v>
      </c>
      <c r="O12" s="111">
        <f t="shared" si="3"/>
        <v>0</v>
      </c>
    </row>
    <row r="13" spans="1:15" ht="15.75" customHeight="1" x14ac:dyDescent="0.2">
      <c r="A13" s="46">
        <v>611180</v>
      </c>
      <c r="B13" s="2">
        <v>6</v>
      </c>
      <c r="C13" s="104" t="str">
        <f>'NSF FY 22-23'!C13</f>
        <v>insert name</v>
      </c>
      <c r="D13" s="104"/>
      <c r="E13" s="105"/>
      <c r="F13" s="105"/>
      <c r="G13" s="2"/>
      <c r="H13" s="116">
        <v>0</v>
      </c>
      <c r="I13" s="107">
        <f t="shared" si="0"/>
        <v>0</v>
      </c>
      <c r="J13" s="116">
        <v>0</v>
      </c>
      <c r="K13" s="107">
        <f t="shared" si="1"/>
        <v>0</v>
      </c>
      <c r="L13" s="11">
        <f>('NSF FY 24-25'!L13)*0.03+('NSF FY 24-25'!L13)</f>
        <v>0</v>
      </c>
      <c r="M13" s="111">
        <f t="shared" si="2"/>
        <v>0</v>
      </c>
      <c r="N13" s="197">
        <f>M13*'FRINGE RATES'!E3</f>
        <v>0</v>
      </c>
      <c r="O13" s="111">
        <f t="shared" si="3"/>
        <v>0</v>
      </c>
    </row>
    <row r="14" spans="1:15" ht="15.75" customHeight="1" x14ac:dyDescent="0.2">
      <c r="A14" s="47"/>
      <c r="B14" s="2"/>
      <c r="C14" s="35"/>
      <c r="D14" s="35"/>
      <c r="E14" s="2"/>
      <c r="F14" s="2"/>
      <c r="G14" s="2"/>
      <c r="H14" s="35"/>
      <c r="I14" s="52"/>
      <c r="J14" s="35"/>
      <c r="K14" s="49"/>
      <c r="L14" s="10"/>
      <c r="M14" s="10"/>
      <c r="N14" s="10"/>
      <c r="O14" s="11"/>
    </row>
    <row r="15" spans="1:15" ht="15.75" customHeight="1" x14ac:dyDescent="0.2">
      <c r="A15" s="47"/>
      <c r="B15" s="130" t="s">
        <v>58</v>
      </c>
      <c r="C15" s="129"/>
      <c r="D15" s="129"/>
      <c r="E15" s="130"/>
      <c r="F15" s="130"/>
      <c r="G15" s="130"/>
      <c r="H15" s="129"/>
      <c r="I15" s="129"/>
      <c r="J15" s="129"/>
      <c r="K15" s="133"/>
      <c r="L15" s="131"/>
      <c r="M15" s="140">
        <f>SUM(M8:M13)</f>
        <v>0</v>
      </c>
      <c r="N15" s="142">
        <f>SUM(N8:N13)</f>
        <v>0</v>
      </c>
      <c r="O15" s="140">
        <f>SUM(O8:O13)</f>
        <v>0</v>
      </c>
    </row>
    <row r="16" spans="1:15" s="14" customFormat="1" x14ac:dyDescent="0.2">
      <c r="A16" s="47"/>
      <c r="B16" s="37"/>
      <c r="C16" s="37"/>
      <c r="D16" s="37"/>
      <c r="E16" s="37"/>
      <c r="F16" s="37"/>
      <c r="G16" s="37"/>
      <c r="M16" s="76"/>
    </row>
    <row r="17" spans="1:15" s="14" customFormat="1" x14ac:dyDescent="0.2">
      <c r="A17" s="47"/>
      <c r="B17" s="37"/>
      <c r="C17" s="37"/>
      <c r="D17" s="37"/>
      <c r="E17" s="37"/>
      <c r="F17" s="37"/>
      <c r="G17" s="37"/>
      <c r="H17" s="67" t="s">
        <v>49</v>
      </c>
      <c r="I17" s="68" t="s">
        <v>39</v>
      </c>
      <c r="J17" s="52"/>
      <c r="K17" s="52"/>
      <c r="L17" s="44" t="s">
        <v>40</v>
      </c>
      <c r="M17" s="8" t="s">
        <v>41</v>
      </c>
      <c r="N17" s="8" t="s">
        <v>42</v>
      </c>
      <c r="O17" s="7" t="s">
        <v>43</v>
      </c>
    </row>
    <row r="18" spans="1:15" s="14" customFormat="1" x14ac:dyDescent="0.2">
      <c r="A18" s="46">
        <v>612120</v>
      </c>
      <c r="B18" s="35" t="s">
        <v>67</v>
      </c>
      <c r="C18" s="37"/>
      <c r="D18" s="37"/>
      <c r="E18" s="37"/>
      <c r="F18" s="37"/>
      <c r="G18" s="37"/>
      <c r="H18" s="67" t="s">
        <v>44</v>
      </c>
      <c r="I18" s="52"/>
      <c r="J18" s="52"/>
      <c r="K18" s="52"/>
      <c r="L18" s="44"/>
      <c r="M18" s="77" t="s">
        <v>45</v>
      </c>
      <c r="N18" s="8" t="s">
        <v>46</v>
      </c>
      <c r="O18" s="9"/>
    </row>
    <row r="19" spans="1:15" ht="15.75" customHeight="1" x14ac:dyDescent="0.2">
      <c r="A19" s="46">
        <v>612120</v>
      </c>
      <c r="B19" s="2">
        <v>1</v>
      </c>
      <c r="C19" s="104" t="str">
        <f>'NSF FY 22-23'!C19</f>
        <v>insert name</v>
      </c>
      <c r="D19" s="104"/>
      <c r="E19" s="105"/>
      <c r="F19" s="105"/>
      <c r="G19" s="2"/>
      <c r="H19" s="116">
        <v>0</v>
      </c>
      <c r="I19" s="107">
        <f>H19*12</f>
        <v>0</v>
      </c>
      <c r="J19" s="55"/>
      <c r="K19" s="55"/>
      <c r="L19" s="11">
        <f>('NSF FY 24-25'!L19)*0.03+('NSF FY 24-25'!L19)</f>
        <v>0</v>
      </c>
      <c r="M19" s="112">
        <f>H19*L19</f>
        <v>0</v>
      </c>
      <c r="N19" s="120">
        <f>M19*'FRINGE RATES'!E5</f>
        <v>0</v>
      </c>
      <c r="O19" s="111">
        <f>N19+M19</f>
        <v>0</v>
      </c>
    </row>
    <row r="20" spans="1:15" ht="15.75" customHeight="1" x14ac:dyDescent="0.2">
      <c r="A20" s="46">
        <v>612120</v>
      </c>
      <c r="B20" s="2">
        <v>2</v>
      </c>
      <c r="C20" s="104" t="str">
        <f>'NSF FY 22-23'!C20</f>
        <v>insert name</v>
      </c>
      <c r="D20" s="104"/>
      <c r="E20" s="105"/>
      <c r="F20" s="105"/>
      <c r="G20" s="2"/>
      <c r="H20" s="116">
        <v>0</v>
      </c>
      <c r="I20" s="107">
        <f>H20*12</f>
        <v>0</v>
      </c>
      <c r="J20" s="55"/>
      <c r="K20" s="55"/>
      <c r="L20" s="11">
        <f>('NSF FY 24-25'!L20)*0.03+('NSF FY 24-25'!L20)</f>
        <v>0</v>
      </c>
      <c r="M20" s="112">
        <f>H20*L20</f>
        <v>0</v>
      </c>
      <c r="N20" s="120">
        <f>M20*'FRINGE RATES'!E5</f>
        <v>0</v>
      </c>
      <c r="O20" s="111">
        <f>N20+M20</f>
        <v>0</v>
      </c>
    </row>
    <row r="21" spans="1:15" ht="15.75" customHeight="1" x14ac:dyDescent="0.2">
      <c r="A21" s="46">
        <v>612120</v>
      </c>
      <c r="B21" s="2">
        <v>3</v>
      </c>
      <c r="C21" s="104" t="str">
        <f>'NSF FY 22-23'!C21</f>
        <v>insert name</v>
      </c>
      <c r="D21" s="104"/>
      <c r="E21" s="105"/>
      <c r="F21" s="105"/>
      <c r="G21" s="2"/>
      <c r="H21" s="116">
        <v>0</v>
      </c>
      <c r="I21" s="107">
        <f>H21*12</f>
        <v>0</v>
      </c>
      <c r="J21" s="55"/>
      <c r="K21" s="55"/>
      <c r="L21" s="11">
        <f>('NSF FY 24-25'!L21)*0.03+('NSF FY 24-25'!L21)</f>
        <v>0</v>
      </c>
      <c r="M21" s="112">
        <f>H21*L21</f>
        <v>0</v>
      </c>
      <c r="N21" s="120">
        <f>M21*'FRINGE RATES'!E5</f>
        <v>0</v>
      </c>
      <c r="O21" s="111">
        <f>N21+M21</f>
        <v>0</v>
      </c>
    </row>
    <row r="22" spans="1:15" ht="15.75" customHeight="1" x14ac:dyDescent="0.2">
      <c r="A22" s="46">
        <v>612120</v>
      </c>
      <c r="B22" s="2">
        <v>4</v>
      </c>
      <c r="C22" s="104" t="str">
        <f>'NSF FY 22-23'!C22</f>
        <v>insert name</v>
      </c>
      <c r="D22" s="104"/>
      <c r="E22" s="105"/>
      <c r="F22" s="105"/>
      <c r="G22" s="2"/>
      <c r="H22" s="116">
        <v>0</v>
      </c>
      <c r="I22" s="107">
        <f>H22*12</f>
        <v>0</v>
      </c>
      <c r="J22" s="55"/>
      <c r="K22" s="55"/>
      <c r="L22" s="11">
        <f>('NSF FY 24-25'!L22)*0.03+('NSF FY 24-25'!L22)</f>
        <v>0</v>
      </c>
      <c r="M22" s="112">
        <f>H22*L22</f>
        <v>0</v>
      </c>
      <c r="N22" s="120">
        <f>M22*'FRINGE RATES'!E5</f>
        <v>0</v>
      </c>
      <c r="O22" s="111">
        <f>N22+M22</f>
        <v>0</v>
      </c>
    </row>
    <row r="23" spans="1:15" ht="15.75" customHeight="1" x14ac:dyDescent="0.2">
      <c r="A23" s="47"/>
      <c r="B23" s="2">
        <v>5</v>
      </c>
      <c r="C23" s="104" t="str">
        <f>'NSF FY 22-23'!C23</f>
        <v>insert name</v>
      </c>
      <c r="D23" s="104"/>
      <c r="E23" s="105"/>
      <c r="F23" s="105"/>
      <c r="G23" s="2"/>
      <c r="H23" s="116">
        <v>0</v>
      </c>
      <c r="I23" s="107">
        <f>H23*12</f>
        <v>0</v>
      </c>
      <c r="J23" s="55"/>
      <c r="K23" s="55"/>
      <c r="L23" s="11">
        <f>('NSF FY 24-25'!L23)*0.03+('NSF FY 24-25'!L23)</f>
        <v>0</v>
      </c>
      <c r="M23" s="112">
        <f>H23*L23</f>
        <v>0</v>
      </c>
      <c r="N23" s="120">
        <f>M23*'FRINGE RATES'!E5</f>
        <v>0</v>
      </c>
      <c r="O23" s="111">
        <f>N23+M23</f>
        <v>0</v>
      </c>
    </row>
    <row r="24" spans="1:15" ht="15.75" customHeight="1" x14ac:dyDescent="0.2">
      <c r="A24" s="47"/>
      <c r="B24" s="2"/>
      <c r="C24" s="35"/>
      <c r="D24" s="35"/>
      <c r="E24" s="2"/>
      <c r="F24" s="2"/>
      <c r="G24" s="2"/>
      <c r="H24" s="33"/>
      <c r="I24" s="35"/>
      <c r="J24" s="33"/>
      <c r="K24" s="35"/>
      <c r="L24" s="11"/>
      <c r="M24" s="10"/>
      <c r="N24" s="10"/>
      <c r="O24" s="11"/>
    </row>
    <row r="25" spans="1:15" ht="15.75" customHeight="1" x14ac:dyDescent="0.2">
      <c r="A25" s="47"/>
      <c r="B25" s="130" t="s">
        <v>59</v>
      </c>
      <c r="C25" s="129"/>
      <c r="D25" s="129"/>
      <c r="E25" s="130"/>
      <c r="F25" s="130"/>
      <c r="G25" s="130"/>
      <c r="H25" s="129"/>
      <c r="I25" s="129"/>
      <c r="J25" s="129"/>
      <c r="K25" s="133"/>
      <c r="L25" s="131"/>
      <c r="M25" s="140">
        <f>SUM(M19:M23)</f>
        <v>0</v>
      </c>
      <c r="N25" s="140">
        <f>SUM(N19:N23)</f>
        <v>0</v>
      </c>
      <c r="O25" s="140">
        <f>SUM(O19:O23)</f>
        <v>0</v>
      </c>
    </row>
    <row r="26" spans="1:15" ht="15.75" customHeight="1" x14ac:dyDescent="0.2">
      <c r="A26" s="47"/>
      <c r="B26" s="37"/>
      <c r="C26" s="37"/>
      <c r="D26" s="37"/>
      <c r="E26" s="37"/>
      <c r="F26" s="37"/>
      <c r="G26" s="37"/>
      <c r="H26" s="41" t="s">
        <v>50</v>
      </c>
      <c r="I26" s="37"/>
      <c r="J26" s="69" t="s">
        <v>37</v>
      </c>
      <c r="K26" s="37"/>
      <c r="L26" s="44" t="s">
        <v>6</v>
      </c>
      <c r="M26" s="8" t="s">
        <v>41</v>
      </c>
      <c r="N26" s="8" t="s">
        <v>42</v>
      </c>
      <c r="O26" s="7" t="s">
        <v>43</v>
      </c>
    </row>
    <row r="27" spans="1:15" ht="15.75" customHeight="1" x14ac:dyDescent="0.2">
      <c r="A27" s="47"/>
      <c r="B27" s="35"/>
      <c r="C27" s="35"/>
      <c r="D27" s="35"/>
      <c r="E27" s="35"/>
      <c r="F27" s="35"/>
      <c r="G27" s="35"/>
      <c r="H27" s="41" t="s">
        <v>51</v>
      </c>
      <c r="I27" s="41"/>
      <c r="J27" s="41" t="s">
        <v>52</v>
      </c>
      <c r="K27" s="41"/>
      <c r="L27" s="44"/>
      <c r="M27" s="8" t="s">
        <v>45</v>
      </c>
      <c r="N27" s="8" t="s">
        <v>46</v>
      </c>
      <c r="O27" s="9"/>
    </row>
    <row r="28" spans="1:15" ht="15.75" customHeight="1" x14ac:dyDescent="0.2">
      <c r="A28" s="46"/>
      <c r="B28" s="35" t="s">
        <v>60</v>
      </c>
      <c r="C28" s="35"/>
      <c r="D28" s="35"/>
      <c r="E28" s="35"/>
      <c r="F28" s="35"/>
      <c r="G28" s="35"/>
      <c r="H28" s="35"/>
      <c r="I28" s="35"/>
      <c r="J28" s="35"/>
      <c r="K28" s="35"/>
      <c r="L28" s="51"/>
      <c r="M28" s="51"/>
      <c r="N28" s="51"/>
      <c r="O28" s="50"/>
    </row>
    <row r="29" spans="1:15" ht="15.75" customHeight="1" x14ac:dyDescent="0.2">
      <c r="A29" s="46">
        <v>614520</v>
      </c>
      <c r="B29" s="35">
        <v>1</v>
      </c>
      <c r="C29" s="35" t="s">
        <v>61</v>
      </c>
      <c r="D29" s="35"/>
      <c r="E29" s="35"/>
      <c r="F29" s="35"/>
      <c r="G29" s="35"/>
      <c r="H29" s="56">
        <v>0</v>
      </c>
      <c r="J29" s="56">
        <v>0</v>
      </c>
      <c r="K29" s="56"/>
      <c r="L29" s="122">
        <v>0</v>
      </c>
      <c r="M29" s="115">
        <f>H29*L29+J29*L29</f>
        <v>0</v>
      </c>
      <c r="N29" s="115">
        <f>M29*'FRINGE RATES'!E7</f>
        <v>0</v>
      </c>
      <c r="O29" s="115">
        <f>M29+N29</f>
        <v>0</v>
      </c>
    </row>
    <row r="30" spans="1:15" ht="15.75" customHeight="1" x14ac:dyDescent="0.2">
      <c r="A30" s="46">
        <v>614520</v>
      </c>
      <c r="B30" s="35">
        <v>2</v>
      </c>
      <c r="C30" s="35" t="s">
        <v>61</v>
      </c>
      <c r="D30" s="35"/>
      <c r="E30" s="35"/>
      <c r="F30" s="35"/>
      <c r="G30" s="35"/>
      <c r="H30" s="56">
        <v>0</v>
      </c>
      <c r="J30" s="56">
        <v>0</v>
      </c>
      <c r="K30" s="56"/>
      <c r="L30" s="122">
        <v>0</v>
      </c>
      <c r="M30" s="115">
        <f>H30*L30+J30*L30</f>
        <v>0</v>
      </c>
      <c r="N30" s="115">
        <f>M30*'FRINGE RATES'!E7</f>
        <v>0</v>
      </c>
      <c r="O30" s="115">
        <f>M30+N30</f>
        <v>0</v>
      </c>
    </row>
    <row r="31" spans="1:15" ht="15.75" customHeight="1" x14ac:dyDescent="0.2">
      <c r="A31" s="46">
        <v>614520</v>
      </c>
      <c r="B31" s="35">
        <v>3</v>
      </c>
      <c r="C31" s="35" t="s">
        <v>61</v>
      </c>
      <c r="D31" s="35"/>
      <c r="E31" s="35"/>
      <c r="F31" s="35"/>
      <c r="G31" s="35"/>
      <c r="H31" s="56">
        <v>0</v>
      </c>
      <c r="J31" s="56">
        <v>0</v>
      </c>
      <c r="K31" s="56"/>
      <c r="L31" s="122">
        <v>0</v>
      </c>
      <c r="M31" s="115">
        <f>H31*L31+J31*L31</f>
        <v>0</v>
      </c>
      <c r="N31" s="115">
        <f>M31*'FRINGE RATES'!E7</f>
        <v>0</v>
      </c>
      <c r="O31" s="115">
        <f>M31+N31</f>
        <v>0</v>
      </c>
    </row>
    <row r="32" spans="1:15" ht="15.75" customHeight="1" x14ac:dyDescent="0.2">
      <c r="A32" s="46">
        <v>614520</v>
      </c>
      <c r="B32" s="35">
        <v>4</v>
      </c>
      <c r="C32" s="35" t="s">
        <v>61</v>
      </c>
      <c r="D32" s="35"/>
      <c r="E32" s="35"/>
      <c r="F32" s="35"/>
      <c r="G32" s="35"/>
      <c r="H32" s="56">
        <v>0</v>
      </c>
      <c r="J32" s="56">
        <v>0</v>
      </c>
      <c r="K32" s="56"/>
      <c r="L32" s="122">
        <v>0</v>
      </c>
      <c r="M32" s="115">
        <f>H32*L32+J32*L32</f>
        <v>0</v>
      </c>
      <c r="N32" s="115">
        <f>M32*'FRINGE RATES'!E7</f>
        <v>0</v>
      </c>
      <c r="O32" s="115">
        <f>M32+N32</f>
        <v>0</v>
      </c>
    </row>
    <row r="33" spans="1:15" ht="15.75" customHeight="1" x14ac:dyDescent="0.2">
      <c r="A33" s="46"/>
      <c r="B33" s="35"/>
      <c r="C33" s="35"/>
      <c r="D33" s="35"/>
      <c r="E33" s="35"/>
      <c r="F33" s="35"/>
      <c r="G33" s="35"/>
      <c r="H33" s="32"/>
      <c r="I33" s="32"/>
      <c r="J33" s="32"/>
      <c r="K33" s="32"/>
      <c r="L33" s="123"/>
      <c r="M33" s="32"/>
      <c r="N33" s="32"/>
      <c r="O33" s="32"/>
    </row>
    <row r="34" spans="1:15" ht="15.75" customHeight="1" x14ac:dyDescent="0.2">
      <c r="A34" s="46">
        <v>614120</v>
      </c>
      <c r="B34" s="35">
        <v>5</v>
      </c>
      <c r="C34" s="35" t="s">
        <v>64</v>
      </c>
      <c r="D34" s="35"/>
      <c r="E34" s="35"/>
      <c r="F34" s="35"/>
      <c r="G34" s="35"/>
      <c r="H34" s="56">
        <v>0</v>
      </c>
      <c r="J34" s="56">
        <v>0</v>
      </c>
      <c r="K34" s="56"/>
      <c r="L34" s="122">
        <v>0</v>
      </c>
      <c r="M34" s="115">
        <f>H34*L34+J34*L34</f>
        <v>0</v>
      </c>
      <c r="N34" s="115">
        <f>M34*'FRINGE RATES'!E9</f>
        <v>0</v>
      </c>
      <c r="O34" s="115">
        <f>M34+N34</f>
        <v>0</v>
      </c>
    </row>
    <row r="35" spans="1:15" ht="15.75" customHeight="1" x14ac:dyDescent="0.2">
      <c r="A35" s="46">
        <v>614120</v>
      </c>
      <c r="B35" s="35">
        <v>6</v>
      </c>
      <c r="C35" s="35" t="s">
        <v>64</v>
      </c>
      <c r="D35" s="35"/>
      <c r="E35" s="35"/>
      <c r="F35" s="35"/>
      <c r="G35" s="35"/>
      <c r="H35" s="56">
        <v>0</v>
      </c>
      <c r="J35" s="56">
        <v>0</v>
      </c>
      <c r="K35" s="56"/>
      <c r="L35" s="122">
        <v>0</v>
      </c>
      <c r="M35" s="115">
        <f>H35*L35+J35*L35</f>
        <v>0</v>
      </c>
      <c r="N35" s="115">
        <f>M35*'FRINGE RATES'!E9</f>
        <v>0</v>
      </c>
      <c r="O35" s="115">
        <f>M35+N35</f>
        <v>0</v>
      </c>
    </row>
    <row r="36" spans="1:15" ht="15.75" customHeight="1" x14ac:dyDescent="0.2">
      <c r="A36" s="46"/>
      <c r="B36" s="2"/>
      <c r="C36" s="35"/>
      <c r="D36" s="35"/>
      <c r="E36" s="2"/>
      <c r="F36" s="2"/>
      <c r="G36" s="14"/>
      <c r="H36" s="36"/>
      <c r="I36" s="32"/>
      <c r="J36" s="37"/>
      <c r="K36" s="32"/>
      <c r="L36" s="12"/>
      <c r="M36" s="12"/>
      <c r="N36" s="12"/>
      <c r="O36" s="13"/>
    </row>
    <row r="37" spans="1:15" ht="15.75" customHeight="1" x14ac:dyDescent="0.2">
      <c r="A37" s="47"/>
      <c r="B37" s="130" t="s">
        <v>63</v>
      </c>
      <c r="C37" s="129"/>
      <c r="D37" s="129"/>
      <c r="E37" s="130"/>
      <c r="F37" s="130"/>
      <c r="G37" s="130"/>
      <c r="H37" s="129"/>
      <c r="I37" s="129"/>
      <c r="J37" s="129"/>
      <c r="K37" s="133"/>
      <c r="L37" s="131"/>
      <c r="M37" s="140">
        <f>SUM(M29:M35)</f>
        <v>0</v>
      </c>
      <c r="N37" s="140">
        <f>SUM(N29:N35)</f>
        <v>0</v>
      </c>
      <c r="O37" s="140">
        <f>SUM(O29:O35)</f>
        <v>0</v>
      </c>
    </row>
    <row r="38" spans="1:15" ht="15.75" customHeight="1" x14ac:dyDescent="0.2">
      <c r="A38" s="46"/>
      <c r="B38" s="58"/>
    </row>
    <row r="39" spans="1:15" ht="15.75" customHeight="1" x14ac:dyDescent="0.2">
      <c r="A39" s="47"/>
      <c r="B39" s="14"/>
      <c r="C39" s="37"/>
      <c r="D39" s="37"/>
      <c r="E39" s="14"/>
      <c r="F39" s="14"/>
      <c r="G39" s="14"/>
      <c r="H39" s="14"/>
      <c r="J39" s="14"/>
      <c r="L39" s="12"/>
      <c r="M39" s="12"/>
      <c r="N39" s="12"/>
      <c r="O39" s="13"/>
    </row>
    <row r="40" spans="1:15" ht="15.75" customHeight="1" x14ac:dyDescent="0.2">
      <c r="A40" s="47"/>
      <c r="B40" s="130" t="s">
        <v>13</v>
      </c>
      <c r="C40" s="129"/>
      <c r="D40" s="129"/>
      <c r="E40" s="130"/>
      <c r="F40" s="130"/>
      <c r="G40" s="130"/>
      <c r="H40" s="130"/>
      <c r="I40" s="129"/>
      <c r="J40" s="130"/>
      <c r="K40" s="133"/>
      <c r="L40" s="131"/>
      <c r="M40" s="140">
        <f>+SUM(M15+M37+M25)</f>
        <v>0</v>
      </c>
      <c r="N40" s="140">
        <f>+SUM(N15+N37+N25)</f>
        <v>0</v>
      </c>
      <c r="O40" s="140">
        <f>+SUM(O15+O37+O25)</f>
        <v>0</v>
      </c>
    </row>
    <row r="41" spans="1:15" ht="15.75" customHeight="1" x14ac:dyDescent="0.2">
      <c r="A41" s="47"/>
      <c r="B41" s="2"/>
      <c r="C41" s="35"/>
      <c r="D41" s="35"/>
      <c r="E41" s="2"/>
      <c r="F41" s="2"/>
      <c r="G41" s="2"/>
      <c r="H41" s="2"/>
      <c r="J41" s="2"/>
      <c r="L41" s="10"/>
      <c r="M41" s="10"/>
      <c r="N41" s="10"/>
      <c r="O41" s="11"/>
    </row>
    <row r="42" spans="1:15" ht="15.75" customHeight="1" x14ac:dyDescent="0.2">
      <c r="A42" s="47"/>
      <c r="B42" s="35" t="s">
        <v>221</v>
      </c>
      <c r="C42" s="35"/>
      <c r="D42" s="35"/>
      <c r="E42" s="2"/>
      <c r="F42" s="2"/>
      <c r="G42" s="2"/>
      <c r="H42" s="2"/>
      <c r="I42" s="35"/>
      <c r="J42" s="2"/>
      <c r="K42" s="10"/>
      <c r="L42" s="10"/>
      <c r="M42" s="10"/>
      <c r="N42" s="10"/>
      <c r="O42" s="11"/>
    </row>
    <row r="43" spans="1:15" ht="15.75" customHeight="1" x14ac:dyDescent="0.2">
      <c r="A43" s="47">
        <v>750000</v>
      </c>
      <c r="B43" s="2">
        <v>1</v>
      </c>
      <c r="C43" s="104"/>
      <c r="D43" s="104"/>
      <c r="E43" s="105"/>
      <c r="F43" s="105"/>
      <c r="G43" s="105"/>
      <c r="H43" s="105"/>
      <c r="I43" s="104"/>
      <c r="J43" s="105"/>
      <c r="K43" s="12"/>
      <c r="L43" s="10"/>
      <c r="M43" s="12"/>
      <c r="N43" s="10"/>
      <c r="O43" s="109">
        <v>0</v>
      </c>
    </row>
    <row r="44" spans="1:15" ht="15.75" customHeight="1" x14ac:dyDescent="0.2">
      <c r="A44" s="47">
        <v>750000</v>
      </c>
      <c r="B44" s="2">
        <v>2</v>
      </c>
      <c r="C44" s="104"/>
      <c r="D44" s="104"/>
      <c r="E44" s="105"/>
      <c r="F44" s="105"/>
      <c r="G44" s="105"/>
      <c r="H44" s="105"/>
      <c r="I44" s="104"/>
      <c r="J44" s="105"/>
      <c r="K44" s="12"/>
      <c r="L44" s="10"/>
      <c r="M44" s="12"/>
      <c r="N44" s="10"/>
      <c r="O44" s="109">
        <v>0</v>
      </c>
    </row>
    <row r="45" spans="1:15" ht="15.75" customHeight="1" x14ac:dyDescent="0.2">
      <c r="A45" s="47">
        <v>750000</v>
      </c>
      <c r="B45" s="2">
        <v>3</v>
      </c>
      <c r="C45" s="104"/>
      <c r="D45" s="104"/>
      <c r="E45" s="105"/>
      <c r="F45" s="105"/>
      <c r="G45" s="105"/>
      <c r="H45" s="105"/>
      <c r="I45" s="104"/>
      <c r="J45" s="105"/>
      <c r="K45" s="12"/>
      <c r="L45" s="10"/>
      <c r="M45" s="12"/>
      <c r="N45" s="10"/>
      <c r="O45" s="109">
        <v>0</v>
      </c>
    </row>
    <row r="46" spans="1:15" ht="15.75" customHeight="1" x14ac:dyDescent="0.2">
      <c r="A46" s="47">
        <v>750000</v>
      </c>
      <c r="B46" s="2">
        <v>4</v>
      </c>
      <c r="C46" s="104"/>
      <c r="D46" s="104"/>
      <c r="E46" s="105"/>
      <c r="F46" s="105"/>
      <c r="G46" s="105"/>
      <c r="H46" s="105"/>
      <c r="I46" s="104"/>
      <c r="J46" s="105"/>
      <c r="K46" s="12"/>
      <c r="L46" s="10"/>
      <c r="M46" s="12"/>
      <c r="N46" s="10"/>
      <c r="O46" s="109">
        <v>0</v>
      </c>
    </row>
    <row r="47" spans="1:15" ht="15.75" customHeight="1" x14ac:dyDescent="0.2">
      <c r="A47" s="47">
        <v>750000</v>
      </c>
      <c r="B47" s="2">
        <v>5</v>
      </c>
      <c r="C47" s="104"/>
      <c r="D47" s="104"/>
      <c r="E47" s="105"/>
      <c r="F47" s="105"/>
      <c r="G47" s="105"/>
      <c r="H47" s="105"/>
      <c r="I47" s="104"/>
      <c r="J47" s="105"/>
      <c r="K47" s="12"/>
      <c r="L47" s="10"/>
      <c r="M47" s="12"/>
      <c r="N47" s="10"/>
      <c r="O47" s="109">
        <v>0</v>
      </c>
    </row>
    <row r="48" spans="1:15" x14ac:dyDescent="0.2">
      <c r="A48" s="47"/>
      <c r="B48" s="2"/>
      <c r="C48" s="2"/>
      <c r="D48" s="2"/>
      <c r="E48" s="2"/>
      <c r="F48" s="2"/>
      <c r="G48" s="2"/>
      <c r="H48" s="2"/>
      <c r="J48" s="2"/>
      <c r="L48" s="10"/>
      <c r="M48" s="10"/>
      <c r="N48" s="10"/>
      <c r="O48" s="11"/>
    </row>
    <row r="49" spans="1:15" ht="15.75" customHeight="1" x14ac:dyDescent="0.2">
      <c r="A49" s="47"/>
      <c r="B49" s="130" t="s">
        <v>14</v>
      </c>
      <c r="C49" s="129"/>
      <c r="D49" s="129"/>
      <c r="E49" s="130"/>
      <c r="F49" s="130"/>
      <c r="G49" s="130"/>
      <c r="H49" s="130"/>
      <c r="I49" s="129"/>
      <c r="J49" s="130"/>
      <c r="K49" s="131"/>
      <c r="L49" s="131"/>
      <c r="M49" s="131"/>
      <c r="N49" s="131"/>
      <c r="O49" s="140">
        <f>+SUM(O43:O47)</f>
        <v>0</v>
      </c>
    </row>
    <row r="50" spans="1:15" ht="9" customHeight="1" x14ac:dyDescent="0.2">
      <c r="A50" s="47"/>
      <c r="B50" s="2"/>
      <c r="C50" s="35"/>
      <c r="D50" s="35"/>
      <c r="E50" s="2"/>
      <c r="F50" s="2"/>
      <c r="G50" s="2"/>
      <c r="H50" s="2"/>
      <c r="I50" s="35"/>
      <c r="J50" s="2"/>
      <c r="K50" s="10"/>
      <c r="L50" s="10"/>
      <c r="M50" s="10"/>
      <c r="N50" s="10"/>
      <c r="O50" s="11"/>
    </row>
    <row r="51" spans="1:15" ht="15.75" customHeight="1" x14ac:dyDescent="0.2">
      <c r="A51" s="47"/>
      <c r="B51" s="2" t="s">
        <v>31</v>
      </c>
      <c r="C51" s="35"/>
      <c r="D51" s="35"/>
      <c r="E51" s="2"/>
      <c r="F51" s="2"/>
      <c r="G51" s="2"/>
      <c r="H51" s="2"/>
      <c r="I51" s="35"/>
      <c r="J51" s="2"/>
      <c r="L51" s="2"/>
      <c r="M51" s="2"/>
      <c r="N51" s="10"/>
      <c r="O51" s="11"/>
    </row>
    <row r="52" spans="1:15" ht="15.75" customHeight="1" x14ac:dyDescent="0.2">
      <c r="A52" s="47">
        <v>731000</v>
      </c>
      <c r="B52" s="2">
        <v>1</v>
      </c>
      <c r="C52" s="35" t="s">
        <v>27</v>
      </c>
      <c r="D52" s="35"/>
      <c r="E52" s="35" t="s">
        <v>168</v>
      </c>
      <c r="F52" s="2"/>
      <c r="G52" s="15"/>
      <c r="H52" s="2"/>
      <c r="I52" s="42"/>
      <c r="J52" s="15"/>
      <c r="K52" s="15"/>
      <c r="L52" s="2"/>
      <c r="M52" s="15"/>
      <c r="N52" s="15"/>
      <c r="O52" s="109">
        <v>0</v>
      </c>
    </row>
    <row r="53" spans="1:15" ht="15.75" customHeight="1" x14ac:dyDescent="0.2">
      <c r="A53" s="47">
        <v>731310</v>
      </c>
      <c r="B53" s="2">
        <v>2</v>
      </c>
      <c r="C53" s="35" t="s">
        <v>32</v>
      </c>
      <c r="D53" s="35"/>
      <c r="E53" s="2"/>
      <c r="F53" s="2"/>
      <c r="G53" s="15"/>
      <c r="H53" s="2"/>
      <c r="I53" s="42"/>
      <c r="J53" s="15"/>
      <c r="L53" s="2"/>
      <c r="M53" s="2"/>
      <c r="N53" s="15"/>
      <c r="O53" s="109">
        <v>0</v>
      </c>
    </row>
    <row r="54" spans="1:15" ht="15.75" customHeight="1" x14ac:dyDescent="0.2">
      <c r="A54" s="47"/>
      <c r="B54" s="2"/>
      <c r="C54" s="35"/>
      <c r="D54" s="35"/>
      <c r="E54" s="2"/>
      <c r="F54" s="2"/>
      <c r="G54" s="2"/>
      <c r="H54" s="2"/>
      <c r="I54" s="35"/>
      <c r="J54" s="2"/>
      <c r="K54" s="10"/>
      <c r="L54" s="10"/>
      <c r="M54" s="10"/>
      <c r="N54" s="10"/>
      <c r="O54" s="11"/>
    </row>
    <row r="55" spans="1:15" ht="15.75" customHeight="1" x14ac:dyDescent="0.2">
      <c r="A55" s="47"/>
      <c r="B55" s="130" t="s">
        <v>15</v>
      </c>
      <c r="C55" s="129"/>
      <c r="D55" s="129"/>
      <c r="E55" s="130"/>
      <c r="F55" s="130"/>
      <c r="G55" s="130"/>
      <c r="H55" s="130"/>
      <c r="I55" s="129"/>
      <c r="J55" s="130"/>
      <c r="K55" s="131"/>
      <c r="L55" s="131"/>
      <c r="M55" s="131"/>
      <c r="N55" s="131"/>
      <c r="O55" s="140">
        <f>SUM(O52:O53)</f>
        <v>0</v>
      </c>
    </row>
    <row r="56" spans="1:15" ht="15.75" customHeight="1" x14ac:dyDescent="0.2">
      <c r="A56" s="47"/>
      <c r="B56" s="2"/>
      <c r="C56" s="35"/>
      <c r="D56" s="35"/>
      <c r="E56" s="2"/>
      <c r="F56" s="2"/>
      <c r="G56" s="2"/>
      <c r="H56" s="2"/>
      <c r="I56" s="35"/>
      <c r="J56" s="2"/>
      <c r="K56" s="10"/>
      <c r="L56" s="10"/>
      <c r="M56" s="10"/>
      <c r="N56" s="10"/>
      <c r="O56" s="11"/>
    </row>
    <row r="57" spans="1:15" ht="15.75" customHeight="1" x14ac:dyDescent="0.2">
      <c r="A57" s="47"/>
      <c r="B57" s="35" t="s">
        <v>104</v>
      </c>
      <c r="C57" s="35"/>
      <c r="D57" s="35"/>
      <c r="E57" s="35"/>
      <c r="F57" s="34"/>
      <c r="G57" s="35"/>
      <c r="H57" s="35"/>
      <c r="I57" s="35"/>
      <c r="J57" s="2"/>
      <c r="K57" s="10"/>
      <c r="L57" s="10"/>
      <c r="M57" s="10"/>
      <c r="N57" s="10"/>
      <c r="O57" s="11"/>
    </row>
    <row r="58" spans="1:15" ht="15.75" customHeight="1" x14ac:dyDescent="0.2">
      <c r="A58" s="47">
        <v>719549</v>
      </c>
      <c r="B58" s="35">
        <v>1</v>
      </c>
      <c r="C58" s="35" t="s">
        <v>33</v>
      </c>
      <c r="D58" s="35"/>
      <c r="E58" s="35"/>
      <c r="F58" s="38"/>
      <c r="G58" s="35"/>
      <c r="H58" s="35"/>
      <c r="I58" s="35"/>
      <c r="J58" s="2"/>
      <c r="K58" s="12"/>
      <c r="L58" s="10"/>
      <c r="M58" s="12"/>
      <c r="N58" s="10"/>
      <c r="O58" s="109">
        <v>0</v>
      </c>
    </row>
    <row r="59" spans="1:15" ht="15.75" customHeight="1" x14ac:dyDescent="0.2">
      <c r="A59" s="47">
        <v>731129</v>
      </c>
      <c r="B59" s="35">
        <v>2</v>
      </c>
      <c r="C59" s="35" t="s">
        <v>20</v>
      </c>
      <c r="D59" s="35"/>
      <c r="E59" s="35"/>
      <c r="F59" s="38"/>
      <c r="G59" s="35"/>
      <c r="H59" s="35"/>
      <c r="I59" s="35"/>
      <c r="J59" s="2"/>
      <c r="K59" s="12"/>
      <c r="L59" s="10"/>
      <c r="M59" s="12"/>
      <c r="N59" s="10"/>
      <c r="O59" s="109">
        <v>0</v>
      </c>
    </row>
    <row r="60" spans="1:15" ht="15.75" customHeight="1" x14ac:dyDescent="0.2">
      <c r="A60" s="47">
        <v>731159</v>
      </c>
      <c r="B60" s="35">
        <v>3</v>
      </c>
      <c r="C60" s="35" t="s">
        <v>21</v>
      </c>
      <c r="D60" s="35"/>
      <c r="E60" s="35"/>
      <c r="F60" s="38"/>
      <c r="G60" s="35"/>
      <c r="H60" s="35"/>
      <c r="I60" s="35"/>
      <c r="J60" s="2"/>
      <c r="K60" s="12"/>
      <c r="L60" s="10"/>
      <c r="M60" s="12"/>
      <c r="N60" s="10"/>
      <c r="O60" s="109">
        <v>0</v>
      </c>
    </row>
    <row r="61" spans="1:15" ht="15.75" customHeight="1" x14ac:dyDescent="0.2">
      <c r="A61" s="47">
        <v>729909</v>
      </c>
      <c r="B61" s="35">
        <v>4</v>
      </c>
      <c r="C61" s="35" t="s">
        <v>22</v>
      </c>
      <c r="D61" s="35"/>
      <c r="E61" s="35"/>
      <c r="F61" s="38"/>
      <c r="G61" s="35"/>
      <c r="H61" s="35"/>
      <c r="I61" s="35"/>
      <c r="J61" s="2"/>
      <c r="K61" s="12"/>
      <c r="L61" s="10"/>
      <c r="M61" s="12"/>
      <c r="N61" s="10"/>
      <c r="O61" s="109">
        <v>0</v>
      </c>
    </row>
    <row r="62" spans="1:15" ht="9" customHeight="1" x14ac:dyDescent="0.2">
      <c r="A62" s="47"/>
      <c r="B62" s="35"/>
      <c r="C62" s="35"/>
      <c r="D62" s="35"/>
      <c r="E62" s="35"/>
      <c r="F62" s="34"/>
      <c r="G62" s="35"/>
      <c r="H62" s="35"/>
      <c r="I62" s="35"/>
      <c r="J62" s="2"/>
      <c r="K62" s="10"/>
      <c r="L62" s="10"/>
      <c r="M62" s="10"/>
      <c r="N62" s="10"/>
      <c r="O62" s="11"/>
    </row>
    <row r="63" spans="1:15" ht="15.75" customHeight="1" x14ac:dyDescent="0.2">
      <c r="A63" s="47"/>
      <c r="B63" s="129" t="s">
        <v>103</v>
      </c>
      <c r="C63" s="129"/>
      <c r="D63" s="129"/>
      <c r="E63" s="129"/>
      <c r="F63" s="133"/>
      <c r="G63" s="129"/>
      <c r="H63" s="129"/>
      <c r="I63" s="129"/>
      <c r="J63" s="130"/>
      <c r="K63" s="131"/>
      <c r="L63" s="131"/>
      <c r="M63" s="131"/>
      <c r="N63" s="131"/>
      <c r="O63" s="140">
        <f>SUM(O58:O62)</f>
        <v>0</v>
      </c>
    </row>
    <row r="64" spans="1:15" ht="9" customHeight="1" x14ac:dyDescent="0.2">
      <c r="A64" s="47"/>
      <c r="B64" s="35"/>
      <c r="C64" s="35"/>
      <c r="D64" s="35"/>
      <c r="E64" s="35"/>
      <c r="F64" s="35"/>
      <c r="G64" s="35"/>
      <c r="H64" s="35"/>
      <c r="I64" s="35"/>
      <c r="J64" s="2"/>
      <c r="K64" s="10"/>
      <c r="L64" s="10"/>
      <c r="M64" s="10"/>
      <c r="N64" s="10"/>
      <c r="O64" s="11"/>
    </row>
    <row r="65" spans="1:15" ht="15.75" customHeight="1" x14ac:dyDescent="0.2">
      <c r="A65" s="47"/>
      <c r="B65" s="35" t="s">
        <v>23</v>
      </c>
      <c r="C65" s="35"/>
      <c r="D65" s="35"/>
      <c r="E65" s="35"/>
      <c r="F65" s="35"/>
      <c r="G65" s="35"/>
      <c r="H65" s="35"/>
      <c r="I65" s="35"/>
      <c r="J65" s="2"/>
      <c r="K65" s="10"/>
      <c r="L65" s="10"/>
      <c r="M65" s="10"/>
      <c r="N65" s="10"/>
      <c r="O65" s="11"/>
    </row>
    <row r="66" spans="1:15" ht="15.75" customHeight="1" x14ac:dyDescent="0.2">
      <c r="A66" s="47"/>
      <c r="B66" s="35">
        <v>1</v>
      </c>
      <c r="C66" s="170" t="s">
        <v>24</v>
      </c>
      <c r="D66" s="35"/>
      <c r="E66" s="35"/>
      <c r="F66" s="35"/>
      <c r="G66" s="35"/>
      <c r="H66" s="35"/>
      <c r="I66" s="35"/>
      <c r="J66" s="2"/>
      <c r="K66" s="12"/>
      <c r="L66" s="10"/>
      <c r="M66" s="12"/>
      <c r="N66" s="10"/>
      <c r="O66" s="173"/>
    </row>
    <row r="67" spans="1:15" ht="15.75" customHeight="1" x14ac:dyDescent="0.2">
      <c r="A67" s="47">
        <v>729900</v>
      </c>
      <c r="B67" s="35"/>
      <c r="C67" s="35" t="s">
        <v>54</v>
      </c>
      <c r="D67" s="35"/>
      <c r="E67" s="35"/>
      <c r="F67" s="35"/>
      <c r="G67" s="35"/>
      <c r="H67" s="35"/>
      <c r="I67" s="35"/>
      <c r="J67" s="2"/>
      <c r="K67" s="12"/>
      <c r="L67" s="10"/>
      <c r="M67" s="12"/>
      <c r="N67" s="10"/>
      <c r="O67" s="109">
        <v>0</v>
      </c>
    </row>
    <row r="68" spans="1:15" ht="15.75" customHeight="1" x14ac:dyDescent="0.2">
      <c r="A68" s="47">
        <v>753930</v>
      </c>
      <c r="B68" s="35"/>
      <c r="C68" s="35" t="s">
        <v>55</v>
      </c>
      <c r="D68" s="35"/>
      <c r="E68" s="35"/>
      <c r="F68" s="35"/>
      <c r="G68" s="35"/>
      <c r="H68" s="35"/>
      <c r="I68" s="35"/>
      <c r="J68" s="35"/>
      <c r="K68" s="12"/>
      <c r="L68" s="34"/>
      <c r="M68" s="12"/>
      <c r="N68" s="10"/>
      <c r="O68" s="109">
        <v>0</v>
      </c>
    </row>
    <row r="69" spans="1:15" ht="15.75" customHeight="1" x14ac:dyDescent="0.2">
      <c r="A69" s="47">
        <v>754534</v>
      </c>
      <c r="B69" s="35"/>
      <c r="C69" s="35" t="s">
        <v>56</v>
      </c>
      <c r="D69" s="35"/>
      <c r="E69" s="35"/>
      <c r="F69" s="35"/>
      <c r="G69" s="35"/>
      <c r="H69" s="35"/>
      <c r="I69" s="35"/>
      <c r="J69" s="35"/>
      <c r="K69" s="12"/>
      <c r="L69" s="34"/>
      <c r="M69" s="12"/>
      <c r="N69" s="10"/>
      <c r="O69" s="109">
        <v>0</v>
      </c>
    </row>
    <row r="70" spans="1:15" ht="15.75" customHeight="1" x14ac:dyDescent="0.2">
      <c r="A70" s="47"/>
      <c r="B70" s="35"/>
      <c r="C70" s="174" t="s">
        <v>126</v>
      </c>
      <c r="D70" s="174"/>
      <c r="E70" s="174"/>
      <c r="F70" s="174"/>
      <c r="G70" s="174"/>
      <c r="H70" s="174"/>
      <c r="I70" s="174"/>
      <c r="J70" s="174"/>
      <c r="K70" s="176"/>
      <c r="L70" s="175"/>
      <c r="M70" s="176"/>
      <c r="N70" s="176"/>
      <c r="O70" s="177">
        <f>SUM(O67:O69)</f>
        <v>0</v>
      </c>
    </row>
    <row r="71" spans="1:15" ht="15.75" customHeight="1" x14ac:dyDescent="0.2">
      <c r="A71" s="47">
        <v>720000</v>
      </c>
      <c r="B71" s="35">
        <v>2</v>
      </c>
      <c r="C71" s="35" t="s">
        <v>25</v>
      </c>
      <c r="D71" s="35"/>
      <c r="E71" s="35"/>
      <c r="F71" s="35"/>
      <c r="G71" s="35"/>
      <c r="H71" s="35"/>
      <c r="I71" s="35"/>
      <c r="J71" s="2"/>
      <c r="K71" s="12"/>
      <c r="L71" s="10"/>
      <c r="M71" s="12"/>
      <c r="N71" s="10"/>
      <c r="O71" s="109">
        <v>0</v>
      </c>
    </row>
    <row r="72" spans="1:15" ht="15.75" customHeight="1" x14ac:dyDescent="0.2">
      <c r="A72" s="47">
        <v>734100</v>
      </c>
      <c r="B72" s="35">
        <v>3</v>
      </c>
      <c r="C72" s="35" t="s">
        <v>36</v>
      </c>
      <c r="D72" s="35"/>
      <c r="E72" s="35"/>
      <c r="F72" s="35"/>
      <c r="G72" s="35"/>
      <c r="H72" s="35"/>
      <c r="I72" s="35"/>
      <c r="J72" s="2"/>
      <c r="K72" s="12"/>
      <c r="L72" s="10"/>
      <c r="M72" s="12"/>
      <c r="N72" s="10"/>
      <c r="O72" s="109">
        <v>0</v>
      </c>
    </row>
    <row r="73" spans="1:15" ht="15.75" customHeight="1" x14ac:dyDescent="0.2">
      <c r="A73" s="47">
        <v>732000</v>
      </c>
      <c r="B73" s="35">
        <v>4</v>
      </c>
      <c r="C73" s="35" t="s">
        <v>128</v>
      </c>
      <c r="D73" s="35"/>
      <c r="E73" s="35"/>
      <c r="F73" s="35"/>
      <c r="G73" s="35"/>
      <c r="H73" s="35"/>
      <c r="I73" s="35"/>
      <c r="J73" s="2"/>
      <c r="K73" s="12"/>
      <c r="L73" s="10"/>
      <c r="M73" s="12"/>
      <c r="N73" s="10"/>
      <c r="O73" s="109">
        <v>0</v>
      </c>
    </row>
    <row r="74" spans="1:15" ht="15.75" customHeight="1" x14ac:dyDescent="0.2">
      <c r="A74" s="47">
        <v>719535</v>
      </c>
      <c r="B74" s="35">
        <v>5</v>
      </c>
      <c r="C74" s="35" t="s">
        <v>130</v>
      </c>
      <c r="D74" s="35"/>
      <c r="E74" s="35"/>
      <c r="F74" s="35"/>
      <c r="G74" s="35"/>
      <c r="H74" s="35"/>
      <c r="I74" s="35"/>
      <c r="J74" s="2"/>
      <c r="K74" s="12"/>
      <c r="L74" s="10"/>
      <c r="M74" s="12"/>
      <c r="N74" s="10"/>
      <c r="O74" s="109">
        <v>0</v>
      </c>
    </row>
    <row r="75" spans="1:15" ht="15.75" customHeight="1" x14ac:dyDescent="0.2">
      <c r="A75" s="47">
        <v>719540</v>
      </c>
      <c r="B75" s="35">
        <v>6</v>
      </c>
      <c r="C75" s="35" t="s">
        <v>131</v>
      </c>
      <c r="D75" s="35"/>
      <c r="E75" s="35"/>
      <c r="F75" s="35"/>
      <c r="G75" s="35"/>
      <c r="H75" s="35"/>
      <c r="I75" s="35"/>
      <c r="J75" s="2"/>
      <c r="K75" s="12"/>
      <c r="L75" s="10"/>
      <c r="M75" s="12"/>
      <c r="N75" s="10"/>
      <c r="O75" s="109">
        <v>0</v>
      </c>
    </row>
    <row r="76" spans="1:15" ht="15.75" customHeight="1" x14ac:dyDescent="0.2">
      <c r="A76" s="47">
        <v>765900</v>
      </c>
      <c r="B76" s="35">
        <v>7</v>
      </c>
      <c r="C76" s="35" t="s">
        <v>57</v>
      </c>
      <c r="D76" s="35"/>
      <c r="E76" s="35"/>
      <c r="F76" s="35"/>
      <c r="G76" s="35"/>
      <c r="H76" s="35"/>
      <c r="I76" s="35"/>
      <c r="J76" s="2"/>
      <c r="K76" s="12"/>
      <c r="L76" s="10"/>
      <c r="M76" s="12"/>
      <c r="N76" s="10"/>
      <c r="O76" s="109">
        <v>0</v>
      </c>
    </row>
    <row r="77" spans="1:15" ht="15.75" customHeight="1" x14ac:dyDescent="0.2">
      <c r="A77" s="47">
        <v>786700</v>
      </c>
      <c r="B77" s="35">
        <v>8</v>
      </c>
      <c r="C77" s="35" t="s">
        <v>127</v>
      </c>
      <c r="D77" s="35"/>
      <c r="E77" s="35"/>
      <c r="F77" s="35"/>
      <c r="G77" s="35"/>
      <c r="H77" s="35"/>
      <c r="I77" s="35"/>
      <c r="J77" s="2"/>
      <c r="K77" s="12"/>
      <c r="L77" s="10"/>
      <c r="M77" s="12"/>
      <c r="N77" s="10"/>
      <c r="O77" s="109">
        <v>0</v>
      </c>
    </row>
    <row r="78" spans="1:15" x14ac:dyDescent="0.2">
      <c r="A78" s="47"/>
      <c r="B78" s="35"/>
      <c r="C78" s="35"/>
      <c r="D78" s="35"/>
      <c r="E78" s="35"/>
      <c r="F78" s="35"/>
      <c r="G78" s="35"/>
      <c r="H78" s="35"/>
      <c r="I78" s="35"/>
      <c r="J78" s="2"/>
      <c r="K78" s="12"/>
      <c r="L78" s="10"/>
      <c r="M78" s="12"/>
      <c r="N78" s="10"/>
      <c r="O78" s="11"/>
    </row>
    <row r="79" spans="1:15" ht="15.75" customHeight="1" x14ac:dyDescent="0.2">
      <c r="A79" s="47"/>
      <c r="B79" s="129" t="s">
        <v>16</v>
      </c>
      <c r="C79" s="129"/>
      <c r="D79" s="129"/>
      <c r="E79" s="129"/>
      <c r="F79" s="129"/>
      <c r="G79" s="129"/>
      <c r="H79" s="129"/>
      <c r="I79" s="129"/>
      <c r="J79" s="130"/>
      <c r="K79" s="131"/>
      <c r="L79" s="131"/>
      <c r="M79" s="131"/>
      <c r="N79" s="131"/>
      <c r="O79" s="140">
        <f>SUM(O70:O77)</f>
        <v>0</v>
      </c>
    </row>
    <row r="80" spans="1:15" ht="15.75" customHeight="1" x14ac:dyDescent="0.2">
      <c r="A80" s="47"/>
      <c r="B80" s="35"/>
      <c r="C80" s="35"/>
      <c r="D80" s="35"/>
      <c r="E80" s="35"/>
      <c r="F80" s="35"/>
      <c r="G80" s="35"/>
      <c r="H80" s="35"/>
      <c r="I80" s="35"/>
      <c r="J80" s="2"/>
      <c r="K80" s="10"/>
      <c r="L80" s="10"/>
      <c r="M80" s="10"/>
      <c r="N80" s="10"/>
      <c r="O80" s="11"/>
    </row>
    <row r="81" spans="1:15" ht="15.75" customHeight="1" x14ac:dyDescent="0.2">
      <c r="A81" s="47"/>
      <c r="B81" s="129" t="s">
        <v>11</v>
      </c>
      <c r="C81" s="129"/>
      <c r="D81" s="129"/>
      <c r="E81" s="129"/>
      <c r="F81" s="129"/>
      <c r="G81" s="129"/>
      <c r="H81" s="129"/>
      <c r="I81" s="129"/>
      <c r="J81" s="130"/>
      <c r="K81" s="131"/>
      <c r="L81" s="131"/>
      <c r="M81" s="131"/>
      <c r="N81" s="131"/>
      <c r="O81" s="140">
        <f>SUM(O40+O49+O55+O63+O79)</f>
        <v>0</v>
      </c>
    </row>
    <row r="82" spans="1:15" ht="15.75" customHeight="1" x14ac:dyDescent="0.2">
      <c r="A82" s="47"/>
      <c r="B82" s="40"/>
      <c r="C82" s="40"/>
      <c r="D82" s="40"/>
      <c r="E82" s="40"/>
      <c r="F82" s="40"/>
      <c r="G82" s="40"/>
      <c r="H82" s="40"/>
      <c r="O82" s="27"/>
    </row>
    <row r="83" spans="1:15" ht="15.75" customHeight="1" x14ac:dyDescent="0.2">
      <c r="A83" s="47">
        <v>786950</v>
      </c>
      <c r="B83" s="35" t="s">
        <v>26</v>
      </c>
      <c r="C83" s="35"/>
      <c r="D83" s="35"/>
      <c r="E83" s="35"/>
      <c r="I83" s="35" t="s">
        <v>34</v>
      </c>
      <c r="J83" s="118">
        <v>0.38</v>
      </c>
      <c r="L83" s="35" t="s">
        <v>35</v>
      </c>
      <c r="M83" s="110">
        <f>O81-(O49+O63+O75+O76)</f>
        <v>0</v>
      </c>
      <c r="N83" s="10"/>
      <c r="O83" s="111">
        <f>SUM(M83*J83)</f>
        <v>0</v>
      </c>
    </row>
    <row r="84" spans="1:15" x14ac:dyDescent="0.2">
      <c r="A84" s="54"/>
      <c r="B84" s="35"/>
      <c r="C84" s="35"/>
      <c r="D84" s="35"/>
      <c r="E84" s="35"/>
      <c r="F84" s="35"/>
      <c r="G84" s="35"/>
      <c r="H84" s="35"/>
      <c r="J84" s="2"/>
      <c r="K84" s="10"/>
      <c r="L84" s="10"/>
      <c r="M84" s="10"/>
      <c r="N84" s="10"/>
      <c r="O84" s="11"/>
    </row>
    <row r="85" spans="1:15" s="2" customFormat="1" ht="15.75" customHeight="1" x14ac:dyDescent="0.2">
      <c r="A85" s="54"/>
      <c r="B85" s="129" t="s">
        <v>12</v>
      </c>
      <c r="C85" s="129"/>
      <c r="D85" s="129"/>
      <c r="E85" s="129"/>
      <c r="F85" s="129"/>
      <c r="G85" s="129"/>
      <c r="H85" s="130"/>
      <c r="I85" s="130"/>
      <c r="J85" s="130"/>
      <c r="K85" s="131"/>
      <c r="L85" s="131"/>
      <c r="M85" s="131"/>
      <c r="N85" s="131"/>
      <c r="O85" s="132">
        <f>SUM(O81+O83)</f>
        <v>0</v>
      </c>
    </row>
    <row r="86" spans="1:15" x14ac:dyDescent="0.2">
      <c r="A86" s="17"/>
      <c r="B86" s="16"/>
      <c r="C86" s="16"/>
      <c r="D86" s="14"/>
      <c r="E86" s="14"/>
      <c r="F86" s="12"/>
      <c r="G86" s="14"/>
      <c r="H86" s="14"/>
      <c r="J86" s="14"/>
      <c r="L86" s="12"/>
      <c r="M86" s="12"/>
      <c r="N86" s="12"/>
      <c r="O86" s="12"/>
    </row>
    <row r="87" spans="1:15" x14ac:dyDescent="0.2">
      <c r="A87" s="17"/>
      <c r="B87" s="350" t="s">
        <v>5</v>
      </c>
      <c r="C87" s="350"/>
      <c r="D87" s="350"/>
      <c r="E87" s="350"/>
      <c r="F87" s="350"/>
      <c r="G87" s="350"/>
      <c r="H87" s="350"/>
      <c r="I87" s="350"/>
      <c r="J87" s="350"/>
      <c r="K87" s="350"/>
      <c r="L87" s="350"/>
      <c r="M87" s="350"/>
      <c r="N87" s="350"/>
      <c r="O87" s="350"/>
    </row>
    <row r="88" spans="1:15" x14ac:dyDescent="0.2">
      <c r="A88" s="17"/>
      <c r="B88" s="350"/>
      <c r="C88" s="350"/>
      <c r="D88" s="350"/>
      <c r="E88" s="350"/>
      <c r="F88" s="350"/>
      <c r="G88" s="350"/>
      <c r="H88" s="350"/>
      <c r="I88" s="350"/>
      <c r="J88" s="350"/>
      <c r="K88" s="350"/>
      <c r="L88" s="350"/>
      <c r="M88" s="350"/>
      <c r="N88" s="350"/>
      <c r="O88" s="350"/>
    </row>
    <row r="89" spans="1:15" x14ac:dyDescent="0.2">
      <c r="A89" s="17"/>
      <c r="B89" s="350"/>
      <c r="C89" s="350"/>
      <c r="D89" s="350"/>
      <c r="E89" s="350"/>
      <c r="F89" s="350"/>
      <c r="G89" s="350"/>
      <c r="H89" s="350"/>
      <c r="I89" s="350"/>
      <c r="J89" s="350"/>
      <c r="K89" s="350"/>
      <c r="L89" s="350"/>
      <c r="M89" s="350"/>
      <c r="N89" s="350"/>
      <c r="O89" s="350"/>
    </row>
    <row r="90" spans="1:15" x14ac:dyDescent="0.2">
      <c r="A90" s="17"/>
      <c r="B90" s="350"/>
      <c r="C90" s="350"/>
      <c r="D90" s="350"/>
      <c r="E90" s="350"/>
      <c r="F90" s="350"/>
      <c r="G90" s="350"/>
      <c r="H90" s="350"/>
      <c r="I90" s="350"/>
      <c r="J90" s="350"/>
      <c r="K90" s="350"/>
      <c r="L90" s="350"/>
      <c r="M90" s="350"/>
      <c r="N90" s="350"/>
      <c r="O90" s="350"/>
    </row>
    <row r="91" spans="1:15" x14ac:dyDescent="0.2">
      <c r="A91" s="17"/>
      <c r="B91" s="350"/>
      <c r="C91" s="350"/>
      <c r="D91" s="350"/>
      <c r="E91" s="350"/>
      <c r="F91" s="350"/>
      <c r="G91" s="350"/>
      <c r="H91" s="350"/>
      <c r="I91" s="350"/>
      <c r="J91" s="350"/>
      <c r="K91" s="350"/>
      <c r="L91" s="350"/>
      <c r="M91" s="350"/>
      <c r="N91" s="350"/>
      <c r="O91" s="350"/>
    </row>
    <row r="92" spans="1:15" x14ac:dyDescent="0.2">
      <c r="A92" s="17"/>
      <c r="B92" s="350"/>
      <c r="C92" s="350"/>
      <c r="D92" s="350"/>
      <c r="E92" s="350"/>
      <c r="F92" s="350"/>
      <c r="G92" s="350"/>
      <c r="H92" s="350"/>
      <c r="I92" s="350"/>
      <c r="J92" s="350"/>
      <c r="K92" s="350"/>
      <c r="L92" s="350"/>
      <c r="M92" s="350"/>
      <c r="N92" s="350"/>
      <c r="O92" s="350"/>
    </row>
    <row r="93" spans="1:15" x14ac:dyDescent="0.2">
      <c r="A93" s="17"/>
      <c r="B93" s="350"/>
      <c r="C93" s="350"/>
      <c r="D93" s="350"/>
      <c r="E93" s="350"/>
      <c r="F93" s="350"/>
      <c r="G93" s="350"/>
      <c r="H93" s="350"/>
      <c r="I93" s="350"/>
      <c r="J93" s="350"/>
      <c r="K93" s="350"/>
      <c r="L93" s="350"/>
      <c r="M93" s="350"/>
      <c r="N93" s="350"/>
      <c r="O93" s="350"/>
    </row>
    <row r="94" spans="1:15" x14ac:dyDescent="0.2">
      <c r="A94" s="17"/>
      <c r="B94" s="350"/>
      <c r="C94" s="350"/>
      <c r="D94" s="350"/>
      <c r="E94" s="350"/>
      <c r="F94" s="350"/>
      <c r="G94" s="350"/>
      <c r="H94" s="350"/>
      <c r="I94" s="350"/>
      <c r="J94" s="350"/>
      <c r="K94" s="350"/>
      <c r="L94" s="350"/>
      <c r="M94" s="350"/>
      <c r="N94" s="350"/>
      <c r="O94" s="350"/>
    </row>
    <row r="95" spans="1:15" x14ac:dyDescent="0.2">
      <c r="A95" s="17"/>
      <c r="B95" s="350"/>
      <c r="C95" s="350"/>
      <c r="D95" s="350"/>
      <c r="E95" s="350"/>
      <c r="F95" s="350"/>
      <c r="G95" s="350"/>
      <c r="H95" s="350"/>
      <c r="I95" s="350"/>
      <c r="J95" s="350"/>
      <c r="K95" s="350"/>
      <c r="L95" s="350"/>
      <c r="M95" s="350"/>
      <c r="N95" s="350"/>
      <c r="O95" s="350"/>
    </row>
    <row r="96" spans="1:15" x14ac:dyDescent="0.2">
      <c r="A96" s="17"/>
      <c r="B96" s="350"/>
      <c r="C96" s="350"/>
      <c r="D96" s="350"/>
      <c r="E96" s="350"/>
      <c r="F96" s="350"/>
      <c r="G96" s="350"/>
      <c r="H96" s="350"/>
      <c r="I96" s="350"/>
      <c r="J96" s="350"/>
      <c r="K96" s="350"/>
      <c r="L96" s="350"/>
      <c r="M96" s="350"/>
      <c r="N96" s="350"/>
      <c r="O96" s="350"/>
    </row>
    <row r="97" spans="1:15" x14ac:dyDescent="0.2">
      <c r="A97" s="17"/>
      <c r="B97" s="350"/>
      <c r="C97" s="350"/>
      <c r="D97" s="350"/>
      <c r="E97" s="350"/>
      <c r="F97" s="350"/>
      <c r="G97" s="350"/>
      <c r="H97" s="350"/>
      <c r="I97" s="350"/>
      <c r="J97" s="350"/>
      <c r="K97" s="350"/>
      <c r="L97" s="350"/>
      <c r="M97" s="350"/>
      <c r="N97" s="350"/>
      <c r="O97" s="350"/>
    </row>
    <row r="98" spans="1:15" ht="0.75" customHeight="1" x14ac:dyDescent="0.2">
      <c r="A98" s="17"/>
      <c r="B98" s="63"/>
      <c r="C98" s="63"/>
      <c r="D98" s="63"/>
      <c r="E98" s="63"/>
      <c r="F98" s="63"/>
      <c r="G98" s="63"/>
      <c r="H98" s="63"/>
      <c r="I98" s="63"/>
      <c r="J98" s="63"/>
      <c r="K98" s="63"/>
      <c r="L98" s="63"/>
      <c r="M98" s="63"/>
      <c r="N98" s="63"/>
      <c r="O98" s="63"/>
    </row>
    <row r="99" spans="1:15" x14ac:dyDescent="0.2">
      <c r="A99" s="17"/>
      <c r="B99" s="16"/>
      <c r="C99" s="16"/>
      <c r="D99" s="14"/>
      <c r="E99" s="14"/>
      <c r="F99" s="14"/>
      <c r="G99" s="14"/>
      <c r="H99" s="14"/>
      <c r="I99" s="14"/>
      <c r="J99" s="14"/>
      <c r="K99" s="14"/>
      <c r="L99" s="12"/>
      <c r="M99" s="12"/>
      <c r="N99" s="12"/>
      <c r="O99" s="12"/>
    </row>
    <row r="100" spans="1:15" x14ac:dyDescent="0.2">
      <c r="A100" s="17"/>
      <c r="B100" s="16"/>
      <c r="C100" s="16"/>
      <c r="D100" s="14"/>
      <c r="E100" s="14"/>
      <c r="F100" s="14"/>
      <c r="G100" s="14"/>
      <c r="H100" s="14"/>
      <c r="I100" s="71"/>
      <c r="J100" s="14"/>
      <c r="K100" s="71"/>
      <c r="L100" s="12"/>
      <c r="M100" s="12"/>
      <c r="N100" s="12"/>
      <c r="O100" s="12"/>
    </row>
    <row r="101" spans="1:15" x14ac:dyDescent="0.2">
      <c r="A101" s="17"/>
      <c r="B101" s="16"/>
      <c r="C101" s="16"/>
      <c r="D101" s="14"/>
      <c r="E101" s="14"/>
      <c r="F101" s="14"/>
      <c r="G101" s="14"/>
      <c r="H101" s="14"/>
      <c r="I101" s="63"/>
      <c r="J101" s="14"/>
      <c r="K101" s="63"/>
      <c r="L101" s="12"/>
      <c r="M101" s="12"/>
      <c r="N101" s="12"/>
      <c r="O101" s="14"/>
    </row>
    <row r="102" spans="1:15" x14ac:dyDescent="0.2">
      <c r="A102" s="17"/>
      <c r="B102" s="16"/>
      <c r="C102" s="16"/>
      <c r="D102" s="14"/>
      <c r="E102" s="14"/>
      <c r="F102" s="14"/>
      <c r="G102" s="14"/>
      <c r="H102" s="14"/>
      <c r="I102" s="14"/>
      <c r="J102" s="14"/>
      <c r="K102" s="12"/>
      <c r="L102" s="12"/>
      <c r="M102" s="12"/>
      <c r="N102" s="12"/>
      <c r="O102" s="12"/>
    </row>
    <row r="103" spans="1:15" x14ac:dyDescent="0.2">
      <c r="A103" s="17"/>
      <c r="B103" s="16"/>
      <c r="C103" s="16"/>
      <c r="D103" s="14"/>
      <c r="E103" s="14"/>
      <c r="F103" s="14"/>
      <c r="G103" s="14"/>
      <c r="H103" s="14"/>
      <c r="I103" s="14"/>
      <c r="J103" s="14"/>
      <c r="K103" s="12"/>
      <c r="L103" s="12"/>
      <c r="M103" s="12"/>
      <c r="N103" s="12"/>
      <c r="O103" s="14"/>
    </row>
    <row r="104" spans="1:15" x14ac:dyDescent="0.2">
      <c r="A104" s="17"/>
      <c r="B104" s="16"/>
      <c r="C104" s="16"/>
      <c r="D104" s="14"/>
      <c r="E104" s="14"/>
      <c r="F104" s="14"/>
      <c r="G104" s="14"/>
      <c r="H104" s="14"/>
      <c r="I104" s="14"/>
      <c r="J104" s="12"/>
      <c r="K104" s="12"/>
      <c r="L104" s="12"/>
      <c r="M104" s="12"/>
      <c r="N104" s="12"/>
      <c r="O104" s="12"/>
    </row>
    <row r="105" spans="1:15" x14ac:dyDescent="0.2">
      <c r="A105" s="18"/>
      <c r="B105" s="16"/>
      <c r="C105" s="16"/>
      <c r="D105" s="14"/>
      <c r="E105" s="14"/>
      <c r="F105" s="14"/>
      <c r="G105" s="14"/>
      <c r="H105" s="14"/>
      <c r="I105" s="14"/>
      <c r="J105" s="14"/>
      <c r="K105" s="12"/>
      <c r="L105" s="12"/>
      <c r="M105" s="12"/>
      <c r="N105" s="12"/>
      <c r="O105" s="14"/>
    </row>
    <row r="106" spans="1:15" x14ac:dyDescent="0.2">
      <c r="A106" s="18"/>
      <c r="B106" s="16"/>
      <c r="C106" s="16"/>
      <c r="D106" s="14"/>
      <c r="E106" s="14"/>
      <c r="F106" s="14"/>
      <c r="G106" s="14"/>
      <c r="H106" s="14"/>
      <c r="I106" s="14"/>
      <c r="J106" s="14"/>
      <c r="K106" s="12"/>
      <c r="L106" s="12"/>
      <c r="M106" s="12"/>
      <c r="N106" s="12"/>
      <c r="O106" s="12"/>
    </row>
    <row r="107" spans="1:15" x14ac:dyDescent="0.2">
      <c r="A107" s="19"/>
      <c r="B107" s="20"/>
      <c r="C107" s="20"/>
      <c r="D107" s="21"/>
      <c r="E107" s="21"/>
      <c r="F107" s="21"/>
      <c r="G107" s="21"/>
      <c r="H107" s="21"/>
      <c r="I107" s="14"/>
      <c r="J107" s="21"/>
      <c r="K107" s="12"/>
      <c r="L107" s="21"/>
      <c r="M107" s="21"/>
      <c r="N107" s="21"/>
      <c r="O107" s="21"/>
    </row>
    <row r="108" spans="1:15" x14ac:dyDescent="0.2">
      <c r="A108" s="19"/>
      <c r="B108" s="20"/>
      <c r="C108" s="20"/>
      <c r="D108" s="21"/>
      <c r="E108" s="21"/>
      <c r="F108" s="21"/>
      <c r="G108" s="21"/>
      <c r="H108" s="21"/>
      <c r="I108" s="14"/>
      <c r="J108" s="21"/>
      <c r="K108" s="12"/>
      <c r="L108" s="21"/>
      <c r="M108" s="21"/>
      <c r="N108" s="21"/>
      <c r="O108" s="21"/>
    </row>
    <row r="109" spans="1:15" x14ac:dyDescent="0.2">
      <c r="A109" s="19"/>
      <c r="B109" s="20"/>
      <c r="C109" s="20"/>
      <c r="D109" s="21"/>
      <c r="E109" s="21"/>
      <c r="F109" s="21"/>
      <c r="G109" s="21"/>
      <c r="H109" s="21"/>
      <c r="I109" s="14"/>
      <c r="J109" s="21"/>
      <c r="K109" s="12"/>
      <c r="L109" s="21"/>
      <c r="M109" s="21"/>
      <c r="N109" s="21"/>
      <c r="O109" s="21"/>
    </row>
    <row r="110" spans="1:15" x14ac:dyDescent="0.2">
      <c r="A110" s="19"/>
      <c r="B110" s="20"/>
      <c r="C110" s="20"/>
      <c r="D110" s="21"/>
      <c r="E110" s="21"/>
      <c r="F110" s="21"/>
      <c r="G110" s="21"/>
      <c r="H110" s="21"/>
      <c r="I110" s="14"/>
      <c r="J110" s="21"/>
      <c r="K110" s="12"/>
      <c r="L110" s="21"/>
      <c r="M110" s="21"/>
      <c r="N110" s="21"/>
      <c r="O110" s="21"/>
    </row>
    <row r="111" spans="1:15" x14ac:dyDescent="0.2">
      <c r="A111" s="19"/>
      <c r="B111" s="20"/>
      <c r="C111" s="20"/>
      <c r="D111" s="21"/>
      <c r="E111" s="21"/>
      <c r="F111" s="21"/>
      <c r="G111" s="21"/>
      <c r="H111" s="21"/>
      <c r="I111" s="12"/>
      <c r="J111" s="21"/>
      <c r="K111" s="12"/>
      <c r="L111" s="21"/>
      <c r="M111" s="21"/>
      <c r="N111" s="21"/>
      <c r="O111" s="21"/>
    </row>
    <row r="112" spans="1:15" x14ac:dyDescent="0.2">
      <c r="A112" s="19"/>
      <c r="B112" s="20"/>
      <c r="C112" s="20"/>
      <c r="D112" s="21"/>
      <c r="E112" s="21"/>
      <c r="F112" s="21"/>
      <c r="G112" s="21"/>
      <c r="H112" s="21"/>
      <c r="I112" s="14"/>
      <c r="J112" s="21"/>
      <c r="K112" s="12"/>
      <c r="L112" s="21"/>
      <c r="M112" s="21"/>
      <c r="N112" s="21"/>
      <c r="O112" s="21"/>
    </row>
    <row r="113" spans="1:15" x14ac:dyDescent="0.2">
      <c r="A113" s="19"/>
      <c r="B113" s="20"/>
      <c r="C113" s="20"/>
      <c r="D113" s="21"/>
      <c r="E113" s="21"/>
      <c r="F113" s="21"/>
      <c r="G113" s="21"/>
      <c r="H113" s="21"/>
      <c r="I113" s="14"/>
      <c r="J113" s="21"/>
      <c r="K113" s="12"/>
      <c r="L113" s="21"/>
      <c r="M113" s="21"/>
      <c r="N113" s="21"/>
      <c r="O113" s="21"/>
    </row>
    <row r="114" spans="1:15" x14ac:dyDescent="0.2">
      <c r="A114" s="19"/>
      <c r="B114" s="20"/>
      <c r="C114" s="20"/>
      <c r="D114" s="21"/>
      <c r="E114" s="21"/>
      <c r="F114" s="21"/>
      <c r="G114" s="21"/>
      <c r="H114" s="21"/>
      <c r="I114" s="14"/>
      <c r="J114" s="21"/>
      <c r="K114" s="14"/>
      <c r="L114" s="21"/>
      <c r="M114" s="21"/>
      <c r="N114" s="21"/>
      <c r="O114" s="21"/>
    </row>
    <row r="115" spans="1:15" x14ac:dyDescent="0.2">
      <c r="A115" s="19"/>
      <c r="B115" s="20"/>
      <c r="C115" s="20"/>
      <c r="D115" s="21"/>
      <c r="E115" s="21"/>
      <c r="F115" s="21"/>
      <c r="G115" s="21"/>
      <c r="H115" s="21"/>
      <c r="I115" s="14"/>
      <c r="J115" s="21"/>
      <c r="K115" s="14"/>
      <c r="L115" s="21"/>
      <c r="M115" s="21"/>
      <c r="N115" s="21"/>
      <c r="O115" s="21"/>
    </row>
    <row r="116" spans="1:15" x14ac:dyDescent="0.2">
      <c r="A116" s="19"/>
      <c r="B116" s="20"/>
      <c r="C116" s="20"/>
      <c r="D116" s="21"/>
      <c r="E116" s="21"/>
      <c r="F116" s="21"/>
      <c r="G116" s="21"/>
      <c r="H116" s="21"/>
      <c r="I116" s="14"/>
      <c r="J116" s="21"/>
      <c r="K116" s="14"/>
      <c r="L116" s="21"/>
      <c r="M116" s="21"/>
      <c r="N116" s="21"/>
      <c r="O116" s="21"/>
    </row>
    <row r="117" spans="1:15" x14ac:dyDescent="0.2">
      <c r="A117" s="19"/>
      <c r="B117" s="20"/>
      <c r="C117" s="20"/>
      <c r="D117" s="21"/>
      <c r="E117" s="21"/>
      <c r="F117" s="21"/>
      <c r="G117" s="21"/>
      <c r="H117" s="21"/>
      <c r="I117" s="14"/>
      <c r="J117" s="21"/>
      <c r="K117" s="14"/>
      <c r="L117" s="21"/>
      <c r="M117" s="21"/>
      <c r="N117" s="21"/>
      <c r="O117" s="21"/>
    </row>
    <row r="118" spans="1:15" x14ac:dyDescent="0.2">
      <c r="A118" s="19"/>
      <c r="B118" s="20"/>
      <c r="C118" s="20"/>
      <c r="D118" s="21"/>
      <c r="E118" s="21"/>
      <c r="F118" s="21"/>
      <c r="G118" s="21"/>
      <c r="H118" s="21"/>
      <c r="I118" s="14"/>
      <c r="J118" s="21"/>
      <c r="K118" s="14"/>
      <c r="L118" s="21"/>
      <c r="M118" s="21"/>
      <c r="N118" s="21"/>
      <c r="O118" s="21"/>
    </row>
    <row r="119" spans="1:15" x14ac:dyDescent="0.2">
      <c r="A119" s="19"/>
      <c r="B119" s="20"/>
      <c r="C119" s="20"/>
      <c r="D119" s="21"/>
      <c r="E119" s="21"/>
      <c r="F119" s="21"/>
      <c r="G119" s="21"/>
      <c r="H119" s="21"/>
      <c r="I119" s="14"/>
      <c r="J119" s="21"/>
      <c r="K119" s="14"/>
      <c r="L119" s="21"/>
      <c r="M119" s="21"/>
      <c r="N119" s="21"/>
      <c r="O119" s="21"/>
    </row>
    <row r="120" spans="1:15" x14ac:dyDescent="0.2">
      <c r="A120" s="19"/>
      <c r="B120" s="20"/>
      <c r="C120" s="20"/>
      <c r="D120" s="21"/>
      <c r="E120" s="21"/>
      <c r="F120" s="21"/>
      <c r="G120" s="21"/>
      <c r="H120" s="21"/>
      <c r="I120" s="14"/>
      <c r="J120" s="21"/>
      <c r="K120" s="14"/>
      <c r="L120" s="21"/>
      <c r="M120" s="21"/>
      <c r="N120" s="21"/>
      <c r="O120" s="21"/>
    </row>
    <row r="121" spans="1:15" x14ac:dyDescent="0.2">
      <c r="A121" s="19"/>
      <c r="B121" s="20"/>
      <c r="C121" s="20"/>
      <c r="D121" s="21"/>
      <c r="E121" s="21"/>
      <c r="F121" s="21"/>
      <c r="G121" s="21"/>
      <c r="H121" s="21"/>
      <c r="I121" s="14"/>
      <c r="J121" s="21"/>
      <c r="K121" s="14"/>
      <c r="L121" s="21"/>
      <c r="M121" s="21"/>
      <c r="N121" s="21"/>
      <c r="O121" s="21"/>
    </row>
    <row r="122" spans="1:15" x14ac:dyDescent="0.2">
      <c r="A122" s="19"/>
      <c r="B122" s="20"/>
      <c r="C122" s="20"/>
      <c r="D122" s="21"/>
      <c r="E122" s="21"/>
      <c r="F122" s="21"/>
      <c r="G122" s="21"/>
      <c r="H122" s="21"/>
      <c r="I122" s="14"/>
      <c r="J122" s="21"/>
      <c r="K122" s="14"/>
      <c r="L122" s="21"/>
      <c r="M122" s="21"/>
      <c r="N122" s="21"/>
      <c r="O122" s="21"/>
    </row>
    <row r="123" spans="1:15" x14ac:dyDescent="0.2">
      <c r="A123" s="22"/>
      <c r="B123" s="23"/>
      <c r="C123" s="23"/>
      <c r="I123" s="14"/>
      <c r="K123" s="14"/>
    </row>
    <row r="124" spans="1:15" x14ac:dyDescent="0.2">
      <c r="I124" s="14"/>
      <c r="K124" s="14"/>
    </row>
    <row r="125" spans="1:15" x14ac:dyDescent="0.2">
      <c r="I125" s="14"/>
      <c r="K125" s="14"/>
    </row>
    <row r="126" spans="1:15" x14ac:dyDescent="0.2">
      <c r="I126" s="14"/>
      <c r="K126" s="14"/>
    </row>
    <row r="127" spans="1:15" x14ac:dyDescent="0.2">
      <c r="I127" s="14"/>
      <c r="K127" s="14"/>
    </row>
    <row r="128" spans="1:15" x14ac:dyDescent="0.2">
      <c r="I128" s="14"/>
      <c r="K128" s="14"/>
    </row>
    <row r="129" spans="9:11" x14ac:dyDescent="0.2">
      <c r="I129" s="14"/>
      <c r="K129" s="14"/>
    </row>
  </sheetData>
  <sheetProtection algorithmName="SHA-512" hashValue="ZvpXrVazPvnawIn9x4NNV/wfVgrrScbjDZtwYDKGvmI+5TtYwMXtpOsICy+beZWOfH/cPV/jzpP0g+3tMzca6A==" saltValue="i4tKdtbpGq+bzaiMVmWBBg==" spinCount="100000" sheet="1" formatColumns="0"/>
  <mergeCells count="4">
    <mergeCell ref="B87:O97"/>
    <mergeCell ref="I1:K1"/>
    <mergeCell ref="M1:N1"/>
    <mergeCell ref="A2:H2"/>
  </mergeCells>
  <phoneticPr fontId="2" type="noConversion"/>
  <printOptions gridLines="1"/>
  <pageMargins left="0.25" right="0.25" top="0.75" bottom="0.75" header="0.3" footer="0.3"/>
  <pageSetup scale="46" orientation="portrait" r:id="rId1"/>
  <headerFooter>
    <oddHeader>&amp;C&amp;"Tahoma,Regular"Appalachian State University - Office of Sponsored Programs</oddHeader>
    <oddFooter>&amp;CPage &amp;P&amp;Rversion 12/2021</oddFooter>
  </headerFooter>
  <ignoredErrors>
    <ignoredError sqref="C9:C13" unlockedFormula="1" emptyCellReference="1"/>
    <ignoredError sqref="O63 O37 M37:N37" emptyCellReference="1"/>
    <ignoredError sqref="C19:C23" unlockedFormula="1"/>
  </ignoredErrors>
  <legacyDrawing r:id="rId2"/>
  <extLst>
    <ext xmlns:mx="http://schemas.microsoft.com/office/mac/excel/2008/main" uri="{64002731-A6B0-56B0-2670-7721B7C09600}">
      <mx:PLV Mode="1" OnePage="0" WScale="55"/>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128"/>
  <sheetViews>
    <sheetView view="pageLayout" zoomScale="70" zoomScaleNormal="70" zoomScaleSheetLayoutView="70" zoomScalePageLayoutView="70" workbookViewId="0">
      <selection activeCell="A2" sqref="A2:H2"/>
    </sheetView>
  </sheetViews>
  <sheetFormatPr defaultColWidth="14.42578125" defaultRowHeight="15" x14ac:dyDescent="0.2"/>
  <cols>
    <col min="1" max="1" width="14.42578125" style="100"/>
    <col min="2" max="2" width="6.28515625" style="40" customWidth="1"/>
    <col min="3" max="5" width="14.42578125" style="40"/>
    <col min="6" max="6" width="18.42578125" style="40" customWidth="1"/>
    <col min="7" max="7" width="8.42578125" style="40" customWidth="1"/>
    <col min="8" max="8" width="15.5703125" style="40" customWidth="1"/>
    <col min="9" max="9" width="7" style="35" customWidth="1"/>
    <col min="10" max="10" width="14.7109375" style="40" customWidth="1"/>
    <col min="11" max="11" width="5.42578125" style="35" customWidth="1"/>
    <col min="12" max="12" width="16.28515625" style="40" customWidth="1"/>
    <col min="13" max="13" width="19.140625" style="40" customWidth="1"/>
    <col min="14" max="14" width="17.42578125" style="40" customWidth="1"/>
    <col min="15" max="15" width="19.7109375" style="40" customWidth="1"/>
    <col min="16" max="16384" width="14.42578125" style="40"/>
  </cols>
  <sheetData>
    <row r="1" spans="1:15" ht="25.5" x14ac:dyDescent="0.35">
      <c r="A1" s="136" t="s">
        <v>8</v>
      </c>
      <c r="B1" s="137"/>
      <c r="C1" s="137"/>
      <c r="D1" s="137"/>
      <c r="E1" s="137"/>
      <c r="F1" s="137"/>
      <c r="G1" s="137"/>
      <c r="H1" s="137"/>
      <c r="I1" s="346" t="s">
        <v>171</v>
      </c>
      <c r="J1" s="347"/>
      <c r="K1" s="347"/>
      <c r="L1" s="325"/>
      <c r="M1" s="348" t="s">
        <v>172</v>
      </c>
      <c r="N1" s="349"/>
      <c r="O1" s="325"/>
    </row>
    <row r="2" spans="1:15" ht="15.75" customHeight="1" x14ac:dyDescent="0.2">
      <c r="A2" s="344" t="s">
        <v>223</v>
      </c>
      <c r="B2" s="345"/>
      <c r="C2" s="345"/>
      <c r="D2" s="345"/>
      <c r="E2" s="345"/>
      <c r="F2" s="345"/>
      <c r="G2" s="345"/>
      <c r="H2" s="345"/>
      <c r="I2" s="203" t="s">
        <v>29</v>
      </c>
      <c r="J2" s="201"/>
      <c r="K2" s="202"/>
      <c r="L2" s="131"/>
      <c r="M2" s="131"/>
      <c r="N2" s="130"/>
      <c r="O2" s="130"/>
    </row>
    <row r="3" spans="1:15" ht="15" customHeight="1" x14ac:dyDescent="0.2">
      <c r="A3" s="80" t="s">
        <v>53</v>
      </c>
      <c r="B3" s="114" t="str">
        <f>'NSF FY 22-23'!B3</f>
        <v>insert title</v>
      </c>
      <c r="C3" s="104"/>
      <c r="D3" s="104"/>
      <c r="E3" s="104"/>
      <c r="F3" s="104"/>
      <c r="G3" s="104"/>
      <c r="H3" s="104"/>
      <c r="I3" s="113"/>
      <c r="J3" s="113"/>
      <c r="K3" s="113"/>
      <c r="L3" s="113"/>
      <c r="M3" s="113"/>
      <c r="N3" s="104"/>
      <c r="O3" s="104"/>
    </row>
    <row r="4" spans="1:15" x14ac:dyDescent="0.2">
      <c r="A4" s="81"/>
      <c r="B4" s="39"/>
      <c r="C4" s="39"/>
      <c r="D4" s="39"/>
      <c r="E4" s="39"/>
      <c r="F4" s="39"/>
      <c r="G4" s="39"/>
      <c r="H4" s="39"/>
      <c r="I4" s="39"/>
      <c r="J4" s="39"/>
      <c r="K4" s="82"/>
      <c r="L4" s="82"/>
      <c r="M4" s="82"/>
      <c r="N4" s="82"/>
      <c r="O4" s="39"/>
    </row>
    <row r="5" spans="1:15" ht="15.75" customHeight="1" x14ac:dyDescent="0.2">
      <c r="A5" s="83"/>
      <c r="B5" s="35"/>
      <c r="C5" s="35"/>
      <c r="D5" s="35"/>
      <c r="E5" s="35"/>
      <c r="F5" s="35"/>
      <c r="G5" s="35"/>
      <c r="H5" s="41" t="s">
        <v>38</v>
      </c>
      <c r="I5" s="65" t="s">
        <v>39</v>
      </c>
      <c r="J5" s="41" t="s">
        <v>37</v>
      </c>
      <c r="K5" s="65" t="s">
        <v>39</v>
      </c>
      <c r="L5" s="44" t="s">
        <v>40</v>
      </c>
      <c r="M5" s="44" t="s">
        <v>41</v>
      </c>
      <c r="N5" s="44" t="s">
        <v>42</v>
      </c>
      <c r="O5" s="41" t="s">
        <v>43</v>
      </c>
    </row>
    <row r="6" spans="1:15" ht="15.75" customHeight="1" x14ac:dyDescent="0.2">
      <c r="A6" s="84"/>
      <c r="B6" s="35"/>
      <c r="C6" s="35"/>
      <c r="D6" s="35"/>
      <c r="E6" s="35"/>
      <c r="F6" s="35"/>
      <c r="G6" s="35"/>
      <c r="H6" s="41" t="s">
        <v>44</v>
      </c>
      <c r="I6" s="41"/>
      <c r="J6" s="41" t="s">
        <v>44</v>
      </c>
      <c r="K6" s="41"/>
      <c r="L6" s="44"/>
      <c r="M6" s="44" t="s">
        <v>45</v>
      </c>
      <c r="N6" s="44" t="s">
        <v>46</v>
      </c>
      <c r="O6" s="85"/>
    </row>
    <row r="7" spans="1:15" ht="15.75" customHeight="1" x14ac:dyDescent="0.2">
      <c r="A7" s="45" t="s">
        <v>47</v>
      </c>
      <c r="B7" s="35" t="s">
        <v>65</v>
      </c>
      <c r="C7" s="35"/>
      <c r="D7" s="35"/>
      <c r="E7" s="35"/>
      <c r="F7" s="35"/>
      <c r="G7" s="35"/>
      <c r="H7" s="35"/>
      <c r="J7" s="35"/>
      <c r="L7" s="34"/>
      <c r="M7" s="38"/>
      <c r="N7" s="34"/>
      <c r="O7" s="33"/>
    </row>
    <row r="8" spans="1:15" ht="15.75" customHeight="1" x14ac:dyDescent="0.2">
      <c r="A8" s="46">
        <v>611180</v>
      </c>
      <c r="B8" s="35">
        <v>1</v>
      </c>
      <c r="C8" s="114" t="str">
        <f>'NSF FY 22-23'!C8</f>
        <v>insert name</v>
      </c>
      <c r="D8" s="104"/>
      <c r="E8" s="104"/>
      <c r="F8" s="104"/>
      <c r="G8" s="35"/>
      <c r="H8" s="116">
        <v>0</v>
      </c>
      <c r="I8" s="107">
        <f t="shared" ref="I8:I13" si="0">H8*9</f>
        <v>0</v>
      </c>
      <c r="J8" s="116">
        <v>0</v>
      </c>
      <c r="K8" s="107">
        <f t="shared" ref="K8:K13" si="1">J8*3</f>
        <v>0</v>
      </c>
      <c r="L8" s="50">
        <f>('NSF FY 25-26'!L8)*0.03+('NSF FY 25-26'!L8)</f>
        <v>0</v>
      </c>
      <c r="M8" s="102">
        <f t="shared" ref="M8:M13" si="2">L8*H8+L8/9*3*J8</f>
        <v>0</v>
      </c>
      <c r="N8" s="196">
        <f>M8*'FRINGE RATES'!F3</f>
        <v>0</v>
      </c>
      <c r="O8" s="102">
        <f t="shared" ref="O8:O13" si="3">N8+M8</f>
        <v>0</v>
      </c>
    </row>
    <row r="9" spans="1:15" ht="15.75" customHeight="1" x14ac:dyDescent="0.2">
      <c r="A9" s="46">
        <v>611180</v>
      </c>
      <c r="B9" s="35">
        <v>2</v>
      </c>
      <c r="C9" s="114" t="str">
        <f>'NSF FY 22-23'!C9</f>
        <v>insert name</v>
      </c>
      <c r="D9" s="104"/>
      <c r="E9" s="104"/>
      <c r="F9" s="104"/>
      <c r="G9" s="35"/>
      <c r="H9" s="116">
        <v>0</v>
      </c>
      <c r="I9" s="107">
        <f t="shared" si="0"/>
        <v>0</v>
      </c>
      <c r="J9" s="116">
        <v>0</v>
      </c>
      <c r="K9" s="107">
        <f t="shared" si="1"/>
        <v>0</v>
      </c>
      <c r="L9" s="50">
        <f>('NSF FY 25-26'!L9)*0.03+('NSF FY 25-26'!L9)</f>
        <v>0</v>
      </c>
      <c r="M9" s="102">
        <f t="shared" si="2"/>
        <v>0</v>
      </c>
      <c r="N9" s="196">
        <f>M9*'FRINGE RATES'!F3</f>
        <v>0</v>
      </c>
      <c r="O9" s="102">
        <f t="shared" si="3"/>
        <v>0</v>
      </c>
    </row>
    <row r="10" spans="1:15" ht="15.75" customHeight="1" x14ac:dyDescent="0.2">
      <c r="A10" s="46">
        <v>611180</v>
      </c>
      <c r="B10" s="35">
        <v>3</v>
      </c>
      <c r="C10" s="114" t="str">
        <f>'NSF FY 22-23'!C10</f>
        <v>insert name</v>
      </c>
      <c r="D10" s="104"/>
      <c r="E10" s="104"/>
      <c r="F10" s="104"/>
      <c r="G10" s="35"/>
      <c r="H10" s="116">
        <v>0</v>
      </c>
      <c r="I10" s="107">
        <f t="shared" si="0"/>
        <v>0</v>
      </c>
      <c r="J10" s="116">
        <v>0</v>
      </c>
      <c r="K10" s="107">
        <f>J10*3</f>
        <v>0</v>
      </c>
      <c r="L10" s="50">
        <f>('NSF FY 25-26'!L10)*0.03+('NSF FY 25-26'!L10)</f>
        <v>0</v>
      </c>
      <c r="M10" s="102">
        <f t="shared" si="2"/>
        <v>0</v>
      </c>
      <c r="N10" s="196">
        <f>M10*'FRINGE RATES'!F3</f>
        <v>0</v>
      </c>
      <c r="O10" s="102">
        <f t="shared" si="3"/>
        <v>0</v>
      </c>
    </row>
    <row r="11" spans="1:15" ht="15.75" customHeight="1" x14ac:dyDescent="0.2">
      <c r="A11" s="46">
        <v>611180</v>
      </c>
      <c r="B11" s="35">
        <v>4</v>
      </c>
      <c r="C11" s="114" t="str">
        <f>'NSF FY 22-23'!C11</f>
        <v>insert name</v>
      </c>
      <c r="D11" s="104"/>
      <c r="E11" s="104"/>
      <c r="F11" s="104"/>
      <c r="G11" s="35"/>
      <c r="H11" s="116">
        <v>0</v>
      </c>
      <c r="I11" s="107">
        <f t="shared" si="0"/>
        <v>0</v>
      </c>
      <c r="J11" s="116">
        <v>0</v>
      </c>
      <c r="K11" s="107">
        <f t="shared" si="1"/>
        <v>0</v>
      </c>
      <c r="L11" s="50">
        <f>('NSF FY 25-26'!L11)*0.03+('NSF FY 25-26'!L11)</f>
        <v>0</v>
      </c>
      <c r="M11" s="102">
        <f t="shared" si="2"/>
        <v>0</v>
      </c>
      <c r="N11" s="196">
        <f>M11*'FRINGE RATES'!F3</f>
        <v>0</v>
      </c>
      <c r="O11" s="102">
        <f t="shared" si="3"/>
        <v>0</v>
      </c>
    </row>
    <row r="12" spans="1:15" ht="15.75" customHeight="1" x14ac:dyDescent="0.2">
      <c r="A12" s="46">
        <v>611180</v>
      </c>
      <c r="B12" s="35">
        <v>5</v>
      </c>
      <c r="C12" s="114" t="str">
        <f>'NSF FY 22-23'!C12</f>
        <v>insert name</v>
      </c>
      <c r="D12" s="104"/>
      <c r="E12" s="104"/>
      <c r="F12" s="104"/>
      <c r="G12" s="35"/>
      <c r="H12" s="116">
        <v>0</v>
      </c>
      <c r="I12" s="107">
        <f t="shared" si="0"/>
        <v>0</v>
      </c>
      <c r="J12" s="116">
        <v>0</v>
      </c>
      <c r="K12" s="107">
        <f t="shared" si="1"/>
        <v>0</v>
      </c>
      <c r="L12" s="50">
        <f>('NSF FY 25-26'!L12)*0.03+('NSF FY 25-26'!L12)</f>
        <v>0</v>
      </c>
      <c r="M12" s="102">
        <f t="shared" si="2"/>
        <v>0</v>
      </c>
      <c r="N12" s="196">
        <f>M12*'FRINGE RATES'!F3</f>
        <v>0</v>
      </c>
      <c r="O12" s="102">
        <f t="shared" si="3"/>
        <v>0</v>
      </c>
    </row>
    <row r="13" spans="1:15" ht="15.75" customHeight="1" x14ac:dyDescent="0.2">
      <c r="A13" s="46">
        <v>611180</v>
      </c>
      <c r="B13" s="35">
        <v>6</v>
      </c>
      <c r="C13" s="114" t="str">
        <f>'NSF FY 22-23'!C13</f>
        <v>insert name</v>
      </c>
      <c r="D13" s="104"/>
      <c r="E13" s="104"/>
      <c r="F13" s="104"/>
      <c r="G13" s="35"/>
      <c r="H13" s="116">
        <v>0</v>
      </c>
      <c r="I13" s="107">
        <f t="shared" si="0"/>
        <v>0</v>
      </c>
      <c r="J13" s="116">
        <v>0</v>
      </c>
      <c r="K13" s="107">
        <f t="shared" si="1"/>
        <v>0</v>
      </c>
      <c r="L13" s="50">
        <f>('NSF FY 25-26'!L13)*0.03+('NSF FY 25-26'!L13)</f>
        <v>0</v>
      </c>
      <c r="M13" s="102">
        <f t="shared" si="2"/>
        <v>0</v>
      </c>
      <c r="N13" s="196">
        <f>M13*'FRINGE RATES'!F3</f>
        <v>0</v>
      </c>
      <c r="O13" s="102">
        <f t="shared" si="3"/>
        <v>0</v>
      </c>
    </row>
    <row r="14" spans="1:15" ht="15.75" customHeight="1" x14ac:dyDescent="0.2">
      <c r="A14" s="47"/>
      <c r="B14" s="35"/>
      <c r="C14" s="35"/>
      <c r="D14" s="35"/>
      <c r="E14" s="35"/>
      <c r="F14" s="35"/>
      <c r="G14" s="35"/>
      <c r="H14" s="35"/>
      <c r="I14" s="52"/>
      <c r="J14" s="35"/>
      <c r="K14" s="43"/>
      <c r="L14" s="33"/>
      <c r="M14" s="50"/>
      <c r="N14" s="50"/>
      <c r="O14" s="50"/>
    </row>
    <row r="15" spans="1:15" ht="15.75" customHeight="1" x14ac:dyDescent="0.2">
      <c r="A15" s="47"/>
      <c r="B15" s="129" t="s">
        <v>58</v>
      </c>
      <c r="C15" s="129"/>
      <c r="D15" s="129"/>
      <c r="E15" s="129"/>
      <c r="F15" s="129"/>
      <c r="G15" s="129"/>
      <c r="H15" s="129"/>
      <c r="I15" s="129"/>
      <c r="J15" s="129"/>
      <c r="K15" s="133"/>
      <c r="L15" s="139"/>
      <c r="M15" s="132">
        <f>SUM(M8:M13)</f>
        <v>0</v>
      </c>
      <c r="N15" s="135">
        <f>SUM(N8:N13)</f>
        <v>0</v>
      </c>
      <c r="O15" s="132">
        <f>SUM(O8:O13)</f>
        <v>0</v>
      </c>
    </row>
    <row r="16" spans="1:15" s="37" customFormat="1" x14ac:dyDescent="0.2">
      <c r="A16" s="47"/>
      <c r="M16" s="76"/>
      <c r="N16" s="76"/>
      <c r="O16" s="76"/>
    </row>
    <row r="17" spans="1:15" s="37" customFormat="1" x14ac:dyDescent="0.2">
      <c r="A17" s="47"/>
      <c r="H17" s="67" t="s">
        <v>49</v>
      </c>
      <c r="I17" s="68" t="s">
        <v>39</v>
      </c>
      <c r="J17" s="52"/>
      <c r="K17" s="52"/>
      <c r="L17" s="44" t="s">
        <v>40</v>
      </c>
      <c r="M17" s="8" t="s">
        <v>41</v>
      </c>
      <c r="N17" s="77" t="s">
        <v>42</v>
      </c>
      <c r="O17" s="78" t="s">
        <v>43</v>
      </c>
    </row>
    <row r="18" spans="1:15" s="37" customFormat="1" x14ac:dyDescent="0.2">
      <c r="A18" s="46">
        <v>612120</v>
      </c>
      <c r="B18" s="35" t="s">
        <v>66</v>
      </c>
      <c r="H18" s="67" t="s">
        <v>44</v>
      </c>
      <c r="I18" s="52"/>
      <c r="J18" s="52"/>
      <c r="K18" s="52"/>
      <c r="L18" s="44"/>
      <c r="M18" s="77" t="s">
        <v>45</v>
      </c>
      <c r="N18" s="77" t="s">
        <v>46</v>
      </c>
      <c r="O18" s="79"/>
    </row>
    <row r="19" spans="1:15" ht="15.75" customHeight="1" x14ac:dyDescent="0.2">
      <c r="A19" s="46">
        <v>612120</v>
      </c>
      <c r="B19" s="35">
        <v>1</v>
      </c>
      <c r="C19" s="114" t="str">
        <f>'NSF FY 22-23'!C19</f>
        <v>insert name</v>
      </c>
      <c r="D19" s="104"/>
      <c r="E19" s="104"/>
      <c r="F19" s="104"/>
      <c r="G19" s="35"/>
      <c r="H19" s="116">
        <v>0</v>
      </c>
      <c r="I19" s="107">
        <f>H19*12</f>
        <v>0</v>
      </c>
      <c r="J19" s="86"/>
      <c r="K19" s="86"/>
      <c r="L19" s="50">
        <f>('NSF FY 25-26'!L19)*0.03+('NSF FY 25-26'!L19)</f>
        <v>0</v>
      </c>
      <c r="M19" s="102">
        <f>H19*L19</f>
        <v>0</v>
      </c>
      <c r="N19" s="125">
        <f>M19*'FRINGE RATES'!F5</f>
        <v>0</v>
      </c>
      <c r="O19" s="102">
        <f>N19+M19</f>
        <v>0</v>
      </c>
    </row>
    <row r="20" spans="1:15" ht="15.75" customHeight="1" x14ac:dyDescent="0.2">
      <c r="A20" s="46">
        <v>612120</v>
      </c>
      <c r="B20" s="35">
        <v>2</v>
      </c>
      <c r="C20" s="114" t="str">
        <f>'NSF FY 22-23'!C20</f>
        <v>insert name</v>
      </c>
      <c r="D20" s="104"/>
      <c r="E20" s="104"/>
      <c r="F20" s="104"/>
      <c r="G20" s="35"/>
      <c r="H20" s="116">
        <v>0</v>
      </c>
      <c r="I20" s="107">
        <f>H20*12</f>
        <v>0</v>
      </c>
      <c r="J20" s="86"/>
      <c r="K20" s="86"/>
      <c r="L20" s="50">
        <f>('NSF FY 25-26'!L20)*0.03+('NSF FY 25-26'!L20)</f>
        <v>0</v>
      </c>
      <c r="M20" s="102">
        <f>H20*L20</f>
        <v>0</v>
      </c>
      <c r="N20" s="125">
        <f>M20*'FRINGE RATES'!F5</f>
        <v>0</v>
      </c>
      <c r="O20" s="102">
        <f>N20+M20</f>
        <v>0</v>
      </c>
    </row>
    <row r="21" spans="1:15" ht="15.75" customHeight="1" x14ac:dyDescent="0.2">
      <c r="A21" s="46">
        <v>612120</v>
      </c>
      <c r="B21" s="35">
        <v>3</v>
      </c>
      <c r="C21" s="114" t="str">
        <f>'NSF FY 22-23'!C21</f>
        <v>insert name</v>
      </c>
      <c r="D21" s="104"/>
      <c r="E21" s="104"/>
      <c r="F21" s="104"/>
      <c r="G21" s="35"/>
      <c r="H21" s="116">
        <v>0</v>
      </c>
      <c r="I21" s="107">
        <f>H21*12</f>
        <v>0</v>
      </c>
      <c r="J21" s="86"/>
      <c r="K21" s="86"/>
      <c r="L21" s="50">
        <f>('NSF FY 25-26'!L21)*0.03+('NSF FY 25-26'!L21)</f>
        <v>0</v>
      </c>
      <c r="M21" s="102">
        <f>H21*L21</f>
        <v>0</v>
      </c>
      <c r="N21" s="125">
        <f>M21*'FRINGE RATES'!F5</f>
        <v>0</v>
      </c>
      <c r="O21" s="102">
        <f>N21+M21</f>
        <v>0</v>
      </c>
    </row>
    <row r="22" spans="1:15" ht="15.75" customHeight="1" x14ac:dyDescent="0.2">
      <c r="A22" s="46">
        <v>612120</v>
      </c>
      <c r="B22" s="35">
        <v>4</v>
      </c>
      <c r="C22" s="114" t="str">
        <f>'NSF FY 22-23'!C22</f>
        <v>insert name</v>
      </c>
      <c r="D22" s="104"/>
      <c r="E22" s="104"/>
      <c r="F22" s="104"/>
      <c r="G22" s="35"/>
      <c r="H22" s="116">
        <v>0</v>
      </c>
      <c r="I22" s="107">
        <f>H22*12</f>
        <v>0</v>
      </c>
      <c r="J22" s="86"/>
      <c r="K22" s="86"/>
      <c r="L22" s="50">
        <f>('NSF FY 25-26'!L22)*0.03+('NSF FY 25-26'!L22)</f>
        <v>0</v>
      </c>
      <c r="M22" s="102">
        <f>H22*L22</f>
        <v>0</v>
      </c>
      <c r="N22" s="125">
        <f>M22*'FRINGE RATES'!F5</f>
        <v>0</v>
      </c>
      <c r="O22" s="102">
        <f>N22+M22</f>
        <v>0</v>
      </c>
    </row>
    <row r="23" spans="1:15" ht="15.75" customHeight="1" x14ac:dyDescent="0.2">
      <c r="A23" s="47"/>
      <c r="B23" s="35">
        <v>5</v>
      </c>
      <c r="C23" s="114" t="str">
        <f>'NSF FY 22-23'!C23</f>
        <v>insert name</v>
      </c>
      <c r="D23" s="104"/>
      <c r="E23" s="104"/>
      <c r="F23" s="104"/>
      <c r="G23" s="35"/>
      <c r="H23" s="116">
        <v>0</v>
      </c>
      <c r="I23" s="107">
        <f>H23*12</f>
        <v>0</v>
      </c>
      <c r="J23" s="86"/>
      <c r="K23" s="86"/>
      <c r="L23" s="50">
        <f>('NSF FY 25-26'!L23)*0.03+('NSF FY 25-26'!L23)</f>
        <v>0</v>
      </c>
      <c r="M23" s="102">
        <f>H23*L23</f>
        <v>0</v>
      </c>
      <c r="N23" s="125">
        <f>M23*'FRINGE RATES'!F5</f>
        <v>0</v>
      </c>
      <c r="O23" s="102">
        <f>N23+M23</f>
        <v>0</v>
      </c>
    </row>
    <row r="24" spans="1:15" ht="15.75" customHeight="1" x14ac:dyDescent="0.2">
      <c r="A24" s="47"/>
      <c r="B24" s="35"/>
      <c r="C24" s="35"/>
      <c r="D24" s="35"/>
      <c r="E24" s="35"/>
      <c r="F24" s="35"/>
      <c r="G24" s="35"/>
      <c r="H24" s="33"/>
      <c r="J24" s="33"/>
      <c r="L24" s="33"/>
      <c r="M24" s="33"/>
      <c r="N24" s="33"/>
      <c r="O24" s="33"/>
    </row>
    <row r="25" spans="1:15" ht="15.75" customHeight="1" x14ac:dyDescent="0.2">
      <c r="A25" s="47"/>
      <c r="B25" s="129" t="s">
        <v>59</v>
      </c>
      <c r="C25" s="129"/>
      <c r="D25" s="129"/>
      <c r="E25" s="129"/>
      <c r="F25" s="129"/>
      <c r="G25" s="129"/>
      <c r="H25" s="129"/>
      <c r="I25" s="129"/>
      <c r="J25" s="129"/>
      <c r="K25" s="133"/>
      <c r="L25" s="139"/>
      <c r="M25" s="132">
        <f>SUM(M19:M23)</f>
        <v>0</v>
      </c>
      <c r="N25" s="132">
        <f>SUM(N19:N23)</f>
        <v>0</v>
      </c>
      <c r="O25" s="132">
        <f>SUM(O19:O24)</f>
        <v>0</v>
      </c>
    </row>
    <row r="26" spans="1:15" s="87" customFormat="1" x14ac:dyDescent="0.2">
      <c r="A26" s="47"/>
      <c r="B26" s="37"/>
      <c r="C26" s="37"/>
      <c r="D26" s="37"/>
      <c r="E26" s="37"/>
      <c r="F26" s="37"/>
      <c r="G26" s="37"/>
      <c r="H26" s="41" t="s">
        <v>50</v>
      </c>
      <c r="I26" s="37"/>
      <c r="J26" s="69" t="s">
        <v>37</v>
      </c>
      <c r="K26" s="37"/>
      <c r="L26" s="44" t="s">
        <v>6</v>
      </c>
      <c r="M26" s="8" t="s">
        <v>41</v>
      </c>
      <c r="N26" s="8" t="s">
        <v>42</v>
      </c>
      <c r="O26" s="7" t="s">
        <v>43</v>
      </c>
    </row>
    <row r="27" spans="1:15" ht="15.75" customHeight="1" x14ac:dyDescent="0.2">
      <c r="A27" s="47"/>
      <c r="B27" s="35"/>
      <c r="C27" s="35"/>
      <c r="D27" s="35"/>
      <c r="E27" s="35"/>
      <c r="F27" s="35"/>
      <c r="G27" s="35"/>
      <c r="H27" s="41" t="s">
        <v>51</v>
      </c>
      <c r="I27" s="41"/>
      <c r="J27" s="41" t="s">
        <v>52</v>
      </c>
      <c r="K27" s="41"/>
      <c r="L27" s="44"/>
      <c r="M27" s="8" t="s">
        <v>45</v>
      </c>
      <c r="N27" s="8" t="s">
        <v>46</v>
      </c>
      <c r="O27" s="9"/>
    </row>
    <row r="28" spans="1:15" ht="15.75" customHeight="1" x14ac:dyDescent="0.2">
      <c r="A28" s="46"/>
      <c r="B28" s="35" t="s">
        <v>60</v>
      </c>
      <c r="C28" s="35"/>
      <c r="D28" s="35"/>
      <c r="E28" s="35"/>
      <c r="F28" s="35"/>
      <c r="G28" s="35"/>
      <c r="H28" s="35"/>
      <c r="J28" s="35"/>
      <c r="L28" s="51"/>
      <c r="M28" s="51"/>
      <c r="N28" s="51"/>
      <c r="O28" s="50"/>
    </row>
    <row r="29" spans="1:15" ht="15.75" customHeight="1" x14ac:dyDescent="0.2">
      <c r="A29" s="46">
        <v>614520</v>
      </c>
      <c r="B29" s="35">
        <v>1</v>
      </c>
      <c r="C29" s="35" t="s">
        <v>61</v>
      </c>
      <c r="D29" s="35"/>
      <c r="E29" s="35"/>
      <c r="F29" s="35"/>
      <c r="G29" s="35"/>
      <c r="H29" s="56">
        <v>0</v>
      </c>
      <c r="I29" s="2"/>
      <c r="J29" s="56">
        <v>0</v>
      </c>
      <c r="K29" s="56"/>
      <c r="L29" s="122">
        <v>0</v>
      </c>
      <c r="M29" s="115">
        <f>H29*L29+J29*L29</f>
        <v>0</v>
      </c>
      <c r="N29" s="115">
        <f>M29*'FRINGE RATES'!F7</f>
        <v>0</v>
      </c>
      <c r="O29" s="115">
        <f>M29+N29</f>
        <v>0</v>
      </c>
    </row>
    <row r="30" spans="1:15" ht="15.75" customHeight="1" x14ac:dyDescent="0.2">
      <c r="A30" s="46">
        <v>614520</v>
      </c>
      <c r="B30" s="35">
        <v>2</v>
      </c>
      <c r="C30" s="35" t="s">
        <v>61</v>
      </c>
      <c r="D30" s="35"/>
      <c r="E30" s="35"/>
      <c r="F30" s="35"/>
      <c r="G30" s="35"/>
      <c r="H30" s="56">
        <v>0</v>
      </c>
      <c r="I30" s="2"/>
      <c r="J30" s="56">
        <v>0</v>
      </c>
      <c r="K30" s="56"/>
      <c r="L30" s="122">
        <v>0</v>
      </c>
      <c r="M30" s="115">
        <f>H30*L30+J30*L30</f>
        <v>0</v>
      </c>
      <c r="N30" s="115">
        <f>M30*'FRINGE RATES'!F7</f>
        <v>0</v>
      </c>
      <c r="O30" s="115">
        <f>M30+N30</f>
        <v>0</v>
      </c>
    </row>
    <row r="31" spans="1:15" ht="15.75" customHeight="1" x14ac:dyDescent="0.2">
      <c r="A31" s="46">
        <v>614520</v>
      </c>
      <c r="B31" s="35">
        <v>3</v>
      </c>
      <c r="C31" s="35" t="s">
        <v>61</v>
      </c>
      <c r="D31" s="35"/>
      <c r="E31" s="35"/>
      <c r="F31" s="35"/>
      <c r="G31" s="35"/>
      <c r="H31" s="56">
        <v>0</v>
      </c>
      <c r="I31" s="2"/>
      <c r="J31" s="56">
        <v>0</v>
      </c>
      <c r="K31" s="56"/>
      <c r="L31" s="122">
        <v>0</v>
      </c>
      <c r="M31" s="115">
        <f>H31*L31+J31*L31</f>
        <v>0</v>
      </c>
      <c r="N31" s="115">
        <f>M31*'FRINGE RATES'!F7</f>
        <v>0</v>
      </c>
      <c r="O31" s="115">
        <f>M31+N31</f>
        <v>0</v>
      </c>
    </row>
    <row r="32" spans="1:15" ht="15.75" customHeight="1" x14ac:dyDescent="0.2">
      <c r="A32" s="46">
        <v>614520</v>
      </c>
      <c r="B32" s="35">
        <v>4</v>
      </c>
      <c r="C32" s="35" t="s">
        <v>61</v>
      </c>
      <c r="D32" s="35"/>
      <c r="E32" s="35"/>
      <c r="F32" s="35"/>
      <c r="G32" s="35"/>
      <c r="H32" s="56">
        <v>0</v>
      </c>
      <c r="I32" s="2"/>
      <c r="J32" s="56">
        <v>0</v>
      </c>
      <c r="K32" s="56"/>
      <c r="L32" s="122">
        <v>0</v>
      </c>
      <c r="M32" s="115">
        <f>H32*L32+J32*L32</f>
        <v>0</v>
      </c>
      <c r="N32" s="115">
        <f>M32*'FRINGE RATES'!F7</f>
        <v>0</v>
      </c>
      <c r="O32" s="115">
        <f>M32+N32</f>
        <v>0</v>
      </c>
    </row>
    <row r="33" spans="1:15" ht="15.75" customHeight="1" x14ac:dyDescent="0.2">
      <c r="A33" s="46"/>
      <c r="B33" s="35"/>
      <c r="C33" s="35"/>
      <c r="D33" s="35"/>
      <c r="E33" s="35"/>
      <c r="F33" s="35"/>
      <c r="G33" s="35"/>
      <c r="H33" s="32"/>
      <c r="I33" s="32"/>
      <c r="J33" s="32"/>
      <c r="K33" s="32"/>
      <c r="L33" s="121"/>
      <c r="M33" s="32"/>
      <c r="N33" s="32"/>
      <c r="O33" s="32"/>
    </row>
    <row r="34" spans="1:15" ht="15.75" customHeight="1" x14ac:dyDescent="0.2">
      <c r="A34" s="46">
        <v>614120</v>
      </c>
      <c r="B34" s="35">
        <v>5</v>
      </c>
      <c r="C34" s="35" t="s">
        <v>64</v>
      </c>
      <c r="D34" s="35"/>
      <c r="E34" s="35"/>
      <c r="F34" s="35"/>
      <c r="G34" s="35"/>
      <c r="H34" s="56">
        <v>0</v>
      </c>
      <c r="I34" s="2"/>
      <c r="J34" s="56">
        <v>0</v>
      </c>
      <c r="K34" s="56"/>
      <c r="L34" s="122">
        <v>0</v>
      </c>
      <c r="M34" s="115">
        <f>H34*L34+J34*L34</f>
        <v>0</v>
      </c>
      <c r="N34" s="115">
        <f>M34*'FRINGE RATES'!F9</f>
        <v>0</v>
      </c>
      <c r="O34" s="115">
        <f>M34+N34</f>
        <v>0</v>
      </c>
    </row>
    <row r="35" spans="1:15" ht="15.75" customHeight="1" x14ac:dyDescent="0.2">
      <c r="A35" s="46">
        <v>614120</v>
      </c>
      <c r="B35" s="35">
        <v>6</v>
      </c>
      <c r="C35" s="35" t="s">
        <v>64</v>
      </c>
      <c r="D35" s="35"/>
      <c r="E35" s="35"/>
      <c r="F35" s="35"/>
      <c r="G35" s="35"/>
      <c r="H35" s="56">
        <v>0</v>
      </c>
      <c r="I35" s="2"/>
      <c r="J35" s="56">
        <v>0</v>
      </c>
      <c r="K35" s="56"/>
      <c r="L35" s="122">
        <v>0</v>
      </c>
      <c r="M35" s="115">
        <f>H35*L35+J35*L35</f>
        <v>0</v>
      </c>
      <c r="N35" s="115">
        <f>M35*'FRINGE RATES'!F9</f>
        <v>0</v>
      </c>
      <c r="O35" s="115">
        <f>M35+N35</f>
        <v>0</v>
      </c>
    </row>
    <row r="36" spans="1:15" ht="9.75" customHeight="1" x14ac:dyDescent="0.2">
      <c r="A36" s="46"/>
      <c r="B36" s="35"/>
      <c r="C36" s="35"/>
      <c r="D36" s="35"/>
      <c r="E36" s="35"/>
      <c r="F36" s="35"/>
      <c r="G36" s="37"/>
      <c r="H36" s="36"/>
      <c r="I36" s="37"/>
      <c r="J36" s="37"/>
      <c r="K36" s="37"/>
      <c r="L36" s="38"/>
      <c r="M36" s="48"/>
      <c r="N36" s="48"/>
      <c r="O36" s="49"/>
    </row>
    <row r="37" spans="1:15" ht="15.75" customHeight="1" x14ac:dyDescent="0.2">
      <c r="A37" s="47"/>
      <c r="B37" s="129" t="s">
        <v>63</v>
      </c>
      <c r="C37" s="129"/>
      <c r="D37" s="129"/>
      <c r="E37" s="129"/>
      <c r="F37" s="129"/>
      <c r="G37" s="129"/>
      <c r="H37" s="129"/>
      <c r="I37" s="129"/>
      <c r="J37" s="129"/>
      <c r="K37" s="129"/>
      <c r="L37" s="139"/>
      <c r="M37" s="132">
        <f>SUM(M29:M35)</f>
        <v>0</v>
      </c>
      <c r="N37" s="132">
        <f>SUM(N29:N35)</f>
        <v>0</v>
      </c>
      <c r="O37" s="132">
        <f>SUM(O29:O35)</f>
        <v>0</v>
      </c>
    </row>
    <row r="38" spans="1:15" x14ac:dyDescent="0.2">
      <c r="A38" s="46"/>
      <c r="B38" s="88"/>
    </row>
    <row r="39" spans="1:15" x14ac:dyDescent="0.2">
      <c r="A39" s="47"/>
      <c r="B39" s="57"/>
      <c r="C39" s="37"/>
      <c r="D39" s="37"/>
      <c r="E39" s="37"/>
      <c r="F39" s="37"/>
      <c r="G39" s="37"/>
      <c r="H39" s="37"/>
      <c r="J39" s="37"/>
      <c r="L39" s="43"/>
      <c r="M39" s="43"/>
      <c r="N39" s="43"/>
      <c r="O39" s="43"/>
    </row>
    <row r="40" spans="1:15" ht="15.75" customHeight="1" x14ac:dyDescent="0.2">
      <c r="A40" s="47"/>
      <c r="B40" s="129" t="s">
        <v>13</v>
      </c>
      <c r="C40" s="129"/>
      <c r="D40" s="129"/>
      <c r="E40" s="129"/>
      <c r="F40" s="129"/>
      <c r="G40" s="129"/>
      <c r="H40" s="129"/>
      <c r="I40" s="129"/>
      <c r="J40" s="129"/>
      <c r="K40" s="133"/>
      <c r="L40" s="139"/>
      <c r="M40" s="132">
        <f>+SUM(M15+M37+M25)</f>
        <v>0</v>
      </c>
      <c r="N40" s="132">
        <f>+SUM(N15+N37+N25)</f>
        <v>0</v>
      </c>
      <c r="O40" s="132">
        <f>+SUM(O15+O37+O25)</f>
        <v>0</v>
      </c>
    </row>
    <row r="41" spans="1:15" ht="15.75" customHeight="1" x14ac:dyDescent="0.2">
      <c r="A41" s="47"/>
      <c r="B41" s="35"/>
      <c r="C41" s="35"/>
      <c r="D41" s="35"/>
      <c r="E41" s="35"/>
      <c r="F41" s="35"/>
      <c r="G41" s="35"/>
      <c r="H41" s="35"/>
      <c r="J41" s="35"/>
      <c r="L41" s="34"/>
      <c r="M41" s="34"/>
      <c r="N41" s="34"/>
      <c r="O41" s="33"/>
    </row>
    <row r="42" spans="1:15" ht="15.75" customHeight="1" x14ac:dyDescent="0.2">
      <c r="A42" s="47"/>
      <c r="B42" s="35" t="s">
        <v>221</v>
      </c>
      <c r="C42" s="35"/>
      <c r="D42" s="35"/>
      <c r="E42" s="35"/>
      <c r="F42" s="35"/>
      <c r="G42" s="35"/>
      <c r="H42" s="35"/>
      <c r="J42" s="35"/>
      <c r="K42" s="34"/>
      <c r="L42" s="34"/>
      <c r="M42" s="34"/>
      <c r="N42" s="34"/>
      <c r="O42" s="33"/>
    </row>
    <row r="43" spans="1:15" ht="15.75" customHeight="1" x14ac:dyDescent="0.2">
      <c r="A43" s="47">
        <v>750000</v>
      </c>
      <c r="B43" s="35">
        <v>1</v>
      </c>
      <c r="C43" s="104"/>
      <c r="D43" s="104"/>
      <c r="E43" s="104"/>
      <c r="F43" s="104"/>
      <c r="G43" s="104"/>
      <c r="H43" s="104"/>
      <c r="I43" s="104"/>
      <c r="J43" s="104"/>
      <c r="K43" s="38"/>
      <c r="L43" s="34"/>
      <c r="M43" s="38"/>
      <c r="N43" s="34"/>
      <c r="O43" s="109">
        <v>0</v>
      </c>
    </row>
    <row r="44" spans="1:15" ht="15.75" customHeight="1" x14ac:dyDescent="0.2">
      <c r="A44" s="47">
        <v>750000</v>
      </c>
      <c r="B44" s="35">
        <v>2</v>
      </c>
      <c r="C44" s="104"/>
      <c r="D44" s="104"/>
      <c r="E44" s="104"/>
      <c r="F44" s="104"/>
      <c r="G44" s="104"/>
      <c r="H44" s="104"/>
      <c r="I44" s="104"/>
      <c r="J44" s="104"/>
      <c r="K44" s="38"/>
      <c r="L44" s="34"/>
      <c r="M44" s="38"/>
      <c r="N44" s="34"/>
      <c r="O44" s="109">
        <v>0</v>
      </c>
    </row>
    <row r="45" spans="1:15" ht="15.75" customHeight="1" x14ac:dyDescent="0.2">
      <c r="A45" s="47">
        <v>750000</v>
      </c>
      <c r="B45" s="35">
        <v>3</v>
      </c>
      <c r="C45" s="104"/>
      <c r="D45" s="104"/>
      <c r="E45" s="104"/>
      <c r="F45" s="104"/>
      <c r="G45" s="104"/>
      <c r="H45" s="104"/>
      <c r="I45" s="104"/>
      <c r="J45" s="104"/>
      <c r="K45" s="38"/>
      <c r="L45" s="34"/>
      <c r="M45" s="38"/>
      <c r="N45" s="34"/>
      <c r="O45" s="109">
        <v>0</v>
      </c>
    </row>
    <row r="46" spans="1:15" ht="15.75" customHeight="1" x14ac:dyDescent="0.2">
      <c r="A46" s="47">
        <v>750000</v>
      </c>
      <c r="B46" s="35">
        <v>4</v>
      </c>
      <c r="C46" s="104"/>
      <c r="D46" s="104"/>
      <c r="E46" s="104"/>
      <c r="F46" s="104"/>
      <c r="G46" s="104"/>
      <c r="H46" s="104"/>
      <c r="I46" s="104"/>
      <c r="J46" s="104"/>
      <c r="K46" s="38"/>
      <c r="L46" s="34"/>
      <c r="M46" s="38"/>
      <c r="N46" s="34"/>
      <c r="O46" s="109">
        <v>0</v>
      </c>
    </row>
    <row r="47" spans="1:15" ht="15.75" customHeight="1" x14ac:dyDescent="0.2">
      <c r="A47" s="47">
        <v>750000</v>
      </c>
      <c r="B47" s="35">
        <v>5</v>
      </c>
      <c r="C47" s="104"/>
      <c r="D47" s="104"/>
      <c r="E47" s="104"/>
      <c r="F47" s="104"/>
      <c r="G47" s="104"/>
      <c r="H47" s="104"/>
      <c r="I47" s="104"/>
      <c r="J47" s="104"/>
      <c r="K47" s="38"/>
      <c r="L47" s="34"/>
      <c r="M47" s="38"/>
      <c r="N47" s="34"/>
      <c r="O47" s="109">
        <v>0</v>
      </c>
    </row>
    <row r="48" spans="1:15" ht="12" customHeight="1" x14ac:dyDescent="0.2">
      <c r="A48" s="47"/>
      <c r="B48" s="35"/>
      <c r="C48" s="35"/>
      <c r="D48" s="35"/>
      <c r="E48" s="35"/>
      <c r="F48" s="35"/>
      <c r="G48" s="35"/>
      <c r="H48" s="35"/>
      <c r="J48" s="35"/>
      <c r="L48" s="34"/>
      <c r="M48" s="34"/>
      <c r="N48" s="34"/>
      <c r="O48" s="33"/>
    </row>
    <row r="49" spans="1:15" ht="15.75" customHeight="1" x14ac:dyDescent="0.2">
      <c r="A49" s="47"/>
      <c r="B49" s="129" t="s">
        <v>14</v>
      </c>
      <c r="C49" s="129"/>
      <c r="D49" s="129"/>
      <c r="E49" s="129"/>
      <c r="F49" s="129"/>
      <c r="G49" s="129"/>
      <c r="H49" s="129"/>
      <c r="I49" s="129"/>
      <c r="J49" s="129"/>
      <c r="K49" s="133"/>
      <c r="L49" s="133"/>
      <c r="M49" s="133"/>
      <c r="N49" s="133"/>
      <c r="O49" s="132">
        <f>+SUM(O43:O47)</f>
        <v>0</v>
      </c>
    </row>
    <row r="50" spans="1:15" x14ac:dyDescent="0.2">
      <c r="A50" s="47"/>
      <c r="B50" s="35"/>
      <c r="C50" s="35"/>
      <c r="D50" s="35"/>
      <c r="E50" s="35"/>
      <c r="F50" s="35"/>
      <c r="G50" s="35"/>
      <c r="H50" s="35"/>
      <c r="J50" s="35"/>
      <c r="K50" s="34"/>
      <c r="L50" s="34"/>
      <c r="M50" s="34"/>
      <c r="N50" s="34"/>
      <c r="O50" s="33"/>
    </row>
    <row r="51" spans="1:15" ht="15.75" customHeight="1" x14ac:dyDescent="0.2">
      <c r="A51" s="47"/>
      <c r="B51" s="35" t="s">
        <v>31</v>
      </c>
      <c r="C51" s="35"/>
      <c r="D51" s="35"/>
      <c r="E51" s="35"/>
      <c r="F51" s="35"/>
      <c r="G51" s="35"/>
      <c r="H51" s="35"/>
      <c r="J51" s="35"/>
      <c r="L51" s="35"/>
      <c r="M51" s="35"/>
      <c r="N51" s="34"/>
      <c r="O51" s="33"/>
    </row>
    <row r="52" spans="1:15" ht="15.75" customHeight="1" x14ac:dyDescent="0.2">
      <c r="A52" s="47">
        <v>731000</v>
      </c>
      <c r="B52" s="35">
        <v>1</v>
      </c>
      <c r="C52" s="35" t="s">
        <v>28</v>
      </c>
      <c r="D52" s="35"/>
      <c r="E52" s="35" t="s">
        <v>168</v>
      </c>
      <c r="F52" s="35"/>
      <c r="G52" s="42"/>
      <c r="H52" s="35"/>
      <c r="I52" s="42"/>
      <c r="J52" s="42"/>
      <c r="K52" s="42"/>
      <c r="L52" s="35"/>
      <c r="M52" s="42"/>
      <c r="N52" s="42"/>
      <c r="O52" s="109">
        <v>0</v>
      </c>
    </row>
    <row r="53" spans="1:15" ht="15.75" customHeight="1" x14ac:dyDescent="0.2">
      <c r="A53" s="47">
        <v>731310</v>
      </c>
      <c r="B53" s="35">
        <v>2</v>
      </c>
      <c r="C53" s="35" t="s">
        <v>32</v>
      </c>
      <c r="D53" s="35"/>
      <c r="E53" s="35"/>
      <c r="F53" s="35"/>
      <c r="G53" s="42"/>
      <c r="H53" s="35"/>
      <c r="I53" s="42"/>
      <c r="J53" s="42"/>
      <c r="L53" s="35"/>
      <c r="M53" s="35"/>
      <c r="N53" s="42"/>
      <c r="O53" s="109">
        <v>0</v>
      </c>
    </row>
    <row r="54" spans="1:15" ht="15.75" customHeight="1" x14ac:dyDescent="0.2">
      <c r="A54" s="47"/>
      <c r="B54" s="35"/>
      <c r="C54" s="35"/>
      <c r="D54" s="35"/>
      <c r="E54" s="35"/>
      <c r="F54" s="35"/>
      <c r="G54" s="35"/>
      <c r="H54" s="35"/>
      <c r="J54" s="35"/>
      <c r="K54" s="34"/>
      <c r="L54" s="34"/>
      <c r="M54" s="34"/>
      <c r="N54" s="34"/>
      <c r="O54" s="33"/>
    </row>
    <row r="55" spans="1:15" ht="15.75" customHeight="1" x14ac:dyDescent="0.2">
      <c r="A55" s="47"/>
      <c r="B55" s="129" t="s">
        <v>15</v>
      </c>
      <c r="C55" s="129"/>
      <c r="D55" s="129"/>
      <c r="E55" s="129"/>
      <c r="F55" s="129"/>
      <c r="G55" s="129"/>
      <c r="H55" s="129"/>
      <c r="I55" s="129"/>
      <c r="J55" s="129"/>
      <c r="K55" s="133"/>
      <c r="L55" s="133"/>
      <c r="M55" s="133"/>
      <c r="N55" s="133"/>
      <c r="O55" s="132">
        <f>SUM(O52:O53)</f>
        <v>0</v>
      </c>
    </row>
    <row r="56" spans="1:15" x14ac:dyDescent="0.2">
      <c r="A56" s="47"/>
      <c r="B56" s="35"/>
      <c r="C56" s="35"/>
      <c r="D56" s="35"/>
      <c r="E56" s="35"/>
      <c r="F56" s="35"/>
      <c r="G56" s="35"/>
      <c r="H56" s="35"/>
      <c r="J56" s="35"/>
      <c r="K56" s="34"/>
      <c r="L56" s="34"/>
      <c r="M56" s="34"/>
      <c r="N56" s="34"/>
      <c r="O56" s="33"/>
    </row>
    <row r="57" spans="1:15" ht="15.75" customHeight="1" x14ac:dyDescent="0.2">
      <c r="A57" s="47"/>
      <c r="B57" s="35" t="s">
        <v>104</v>
      </c>
      <c r="C57" s="35"/>
      <c r="D57" s="35"/>
      <c r="E57" s="35"/>
      <c r="F57" s="34"/>
      <c r="G57" s="35"/>
      <c r="H57" s="35"/>
      <c r="J57" s="35"/>
      <c r="K57" s="34"/>
      <c r="L57" s="34"/>
      <c r="M57" s="34"/>
      <c r="N57" s="34"/>
      <c r="O57" s="33"/>
    </row>
    <row r="58" spans="1:15" ht="15.75" customHeight="1" x14ac:dyDescent="0.2">
      <c r="A58" s="47">
        <v>719549</v>
      </c>
      <c r="B58" s="35">
        <v>1</v>
      </c>
      <c r="C58" s="35" t="s">
        <v>33</v>
      </c>
      <c r="D58" s="35"/>
      <c r="E58" s="35"/>
      <c r="F58" s="38"/>
      <c r="G58" s="35"/>
      <c r="H58" s="35"/>
      <c r="J58" s="35"/>
      <c r="K58" s="38"/>
      <c r="L58" s="34"/>
      <c r="M58" s="38"/>
      <c r="N58" s="34"/>
      <c r="O58" s="109">
        <v>0</v>
      </c>
    </row>
    <row r="59" spans="1:15" ht="15.75" customHeight="1" x14ac:dyDescent="0.2">
      <c r="A59" s="47">
        <v>731129</v>
      </c>
      <c r="B59" s="35">
        <v>2</v>
      </c>
      <c r="C59" s="35" t="s">
        <v>20</v>
      </c>
      <c r="D59" s="35"/>
      <c r="E59" s="35"/>
      <c r="F59" s="38"/>
      <c r="G59" s="35"/>
      <c r="H59" s="35"/>
      <c r="J59" s="35"/>
      <c r="K59" s="38"/>
      <c r="L59" s="34"/>
      <c r="M59" s="38"/>
      <c r="N59" s="34"/>
      <c r="O59" s="109">
        <v>0</v>
      </c>
    </row>
    <row r="60" spans="1:15" ht="15.75" customHeight="1" x14ac:dyDescent="0.2">
      <c r="A60" s="47">
        <v>731159</v>
      </c>
      <c r="B60" s="35">
        <v>3</v>
      </c>
      <c r="C60" s="35" t="s">
        <v>21</v>
      </c>
      <c r="D60" s="35"/>
      <c r="E60" s="35"/>
      <c r="F60" s="38"/>
      <c r="G60" s="35"/>
      <c r="H60" s="35"/>
      <c r="J60" s="35"/>
      <c r="K60" s="38"/>
      <c r="L60" s="34"/>
      <c r="M60" s="38"/>
      <c r="N60" s="34"/>
      <c r="O60" s="109">
        <v>0</v>
      </c>
    </row>
    <row r="61" spans="1:15" ht="15.75" customHeight="1" x14ac:dyDescent="0.2">
      <c r="A61" s="47">
        <v>729909</v>
      </c>
      <c r="B61" s="35">
        <v>4</v>
      </c>
      <c r="C61" s="35" t="s">
        <v>22</v>
      </c>
      <c r="D61" s="35"/>
      <c r="E61" s="35"/>
      <c r="F61" s="38"/>
      <c r="G61" s="35"/>
      <c r="H61" s="35"/>
      <c r="J61" s="35"/>
      <c r="K61" s="38"/>
      <c r="L61" s="34"/>
      <c r="M61" s="38"/>
      <c r="N61" s="34"/>
      <c r="O61" s="109">
        <v>0</v>
      </c>
    </row>
    <row r="62" spans="1:15" ht="15.75" customHeight="1" x14ac:dyDescent="0.2">
      <c r="A62" s="47"/>
      <c r="B62" s="35"/>
      <c r="C62" s="35"/>
      <c r="D62" s="35"/>
      <c r="E62" s="35"/>
      <c r="F62" s="34"/>
      <c r="G62" s="35"/>
      <c r="H62" s="35"/>
      <c r="J62" s="35"/>
      <c r="K62" s="34"/>
      <c r="L62" s="34"/>
      <c r="M62" s="34"/>
      <c r="N62" s="34"/>
      <c r="O62" s="33"/>
    </row>
    <row r="63" spans="1:15" ht="15.75" customHeight="1" x14ac:dyDescent="0.2">
      <c r="A63" s="47"/>
      <c r="B63" s="129" t="s">
        <v>103</v>
      </c>
      <c r="C63" s="129"/>
      <c r="D63" s="129"/>
      <c r="E63" s="129"/>
      <c r="F63" s="133"/>
      <c r="G63" s="129"/>
      <c r="H63" s="129"/>
      <c r="I63" s="129"/>
      <c r="J63" s="129"/>
      <c r="K63" s="133"/>
      <c r="L63" s="133"/>
      <c r="M63" s="133"/>
      <c r="N63" s="133"/>
      <c r="O63" s="132">
        <f>SUM(O58:O62)</f>
        <v>0</v>
      </c>
    </row>
    <row r="64" spans="1:15" x14ac:dyDescent="0.2">
      <c r="A64" s="47"/>
      <c r="B64" s="35"/>
      <c r="C64" s="35"/>
      <c r="D64" s="35"/>
      <c r="E64" s="35"/>
      <c r="F64" s="35"/>
      <c r="G64" s="35"/>
      <c r="H64" s="35"/>
      <c r="J64" s="35"/>
      <c r="K64" s="34"/>
      <c r="L64" s="34"/>
      <c r="M64" s="34"/>
      <c r="N64" s="34"/>
      <c r="O64" s="33"/>
    </row>
    <row r="65" spans="1:15" ht="15.75" customHeight="1" x14ac:dyDescent="0.2">
      <c r="A65" s="47"/>
      <c r="B65" s="35" t="s">
        <v>23</v>
      </c>
      <c r="C65" s="35"/>
      <c r="D65" s="35"/>
      <c r="E65" s="35"/>
      <c r="F65" s="35"/>
      <c r="G65" s="35"/>
      <c r="H65" s="35"/>
      <c r="J65" s="35"/>
      <c r="K65" s="34"/>
      <c r="L65" s="34"/>
      <c r="M65" s="34"/>
      <c r="N65" s="34"/>
      <c r="O65" s="33"/>
    </row>
    <row r="66" spans="1:15" ht="15" customHeight="1" x14ac:dyDescent="0.2">
      <c r="A66" s="47"/>
      <c r="B66" s="35">
        <v>1</v>
      </c>
      <c r="C66" s="170" t="s">
        <v>24</v>
      </c>
      <c r="D66" s="35"/>
      <c r="E66" s="35"/>
      <c r="F66" s="35"/>
      <c r="G66" s="35"/>
      <c r="H66" s="35"/>
      <c r="J66" s="35"/>
      <c r="K66" s="38"/>
      <c r="L66" s="34"/>
      <c r="M66" s="38"/>
      <c r="N66" s="34"/>
      <c r="O66" s="173"/>
    </row>
    <row r="67" spans="1:15" ht="15" customHeight="1" x14ac:dyDescent="0.2">
      <c r="A67" s="47">
        <v>729900</v>
      </c>
      <c r="B67" s="35"/>
      <c r="C67" s="35" t="s">
        <v>54</v>
      </c>
      <c r="D67" s="35"/>
      <c r="E67" s="35"/>
      <c r="F67" s="35"/>
      <c r="G67" s="35"/>
      <c r="H67" s="35"/>
      <c r="J67" s="35"/>
      <c r="K67" s="38"/>
      <c r="L67" s="34"/>
      <c r="M67" s="38"/>
      <c r="N67" s="34"/>
      <c r="O67" s="109">
        <v>0</v>
      </c>
    </row>
    <row r="68" spans="1:15" ht="15.75" customHeight="1" x14ac:dyDescent="0.2">
      <c r="A68" s="47">
        <v>753930</v>
      </c>
      <c r="B68" s="35"/>
      <c r="C68" s="35" t="s">
        <v>55</v>
      </c>
      <c r="D68" s="35"/>
      <c r="E68" s="35"/>
      <c r="F68" s="35"/>
      <c r="G68" s="35"/>
      <c r="H68" s="35"/>
      <c r="J68" s="35"/>
      <c r="K68" s="38"/>
      <c r="L68" s="34"/>
      <c r="M68" s="38"/>
      <c r="N68" s="34"/>
      <c r="O68" s="109">
        <v>0</v>
      </c>
    </row>
    <row r="69" spans="1:15" ht="15.75" customHeight="1" x14ac:dyDescent="0.2">
      <c r="A69" s="47">
        <v>754534</v>
      </c>
      <c r="B69" s="35"/>
      <c r="C69" s="35" t="s">
        <v>56</v>
      </c>
      <c r="D69" s="35"/>
      <c r="E69" s="35"/>
      <c r="F69" s="35"/>
      <c r="G69" s="35"/>
      <c r="H69" s="35"/>
      <c r="J69" s="35"/>
      <c r="K69" s="38"/>
      <c r="L69" s="34"/>
      <c r="M69" s="38"/>
      <c r="N69" s="34"/>
      <c r="O69" s="109">
        <v>0</v>
      </c>
    </row>
    <row r="70" spans="1:15" ht="15.75" customHeight="1" x14ac:dyDescent="0.2">
      <c r="A70" s="47"/>
      <c r="B70" s="35"/>
      <c r="C70" s="174" t="s">
        <v>126</v>
      </c>
      <c r="D70" s="174"/>
      <c r="E70" s="174"/>
      <c r="F70" s="174"/>
      <c r="G70" s="174"/>
      <c r="H70" s="174"/>
      <c r="I70" s="174"/>
      <c r="J70" s="174"/>
      <c r="K70" s="175"/>
      <c r="L70" s="175"/>
      <c r="M70" s="175"/>
      <c r="N70" s="175"/>
      <c r="O70" s="177">
        <f>SUM(O67:O69)</f>
        <v>0</v>
      </c>
    </row>
    <row r="71" spans="1:15" ht="15.75" customHeight="1" x14ac:dyDescent="0.2">
      <c r="A71" s="47">
        <v>720000</v>
      </c>
      <c r="B71" s="35">
        <v>2</v>
      </c>
      <c r="C71" s="35" t="s">
        <v>25</v>
      </c>
      <c r="D71" s="35"/>
      <c r="E71" s="35"/>
      <c r="F71" s="35"/>
      <c r="G71" s="35"/>
      <c r="H71" s="35"/>
      <c r="J71" s="35"/>
      <c r="K71" s="38"/>
      <c r="L71" s="34"/>
      <c r="M71" s="38"/>
      <c r="N71" s="34"/>
      <c r="O71" s="109">
        <v>0</v>
      </c>
    </row>
    <row r="72" spans="1:15" ht="15.75" customHeight="1" x14ac:dyDescent="0.2">
      <c r="A72" s="47">
        <v>734100</v>
      </c>
      <c r="B72" s="35">
        <v>3</v>
      </c>
      <c r="C72" s="35" t="s">
        <v>36</v>
      </c>
      <c r="D72" s="35"/>
      <c r="E72" s="35"/>
      <c r="F72" s="35"/>
      <c r="G72" s="35"/>
      <c r="H72" s="35"/>
      <c r="J72" s="35"/>
      <c r="K72" s="38"/>
      <c r="L72" s="34"/>
      <c r="M72" s="38"/>
      <c r="N72" s="34"/>
      <c r="O72" s="109">
        <v>0</v>
      </c>
    </row>
    <row r="73" spans="1:15" ht="15.75" customHeight="1" x14ac:dyDescent="0.2">
      <c r="A73" s="47">
        <v>732000</v>
      </c>
      <c r="B73" s="35">
        <v>4</v>
      </c>
      <c r="C73" s="35" t="s">
        <v>128</v>
      </c>
      <c r="D73" s="35"/>
      <c r="E73" s="35"/>
      <c r="F73" s="35"/>
      <c r="G73" s="35"/>
      <c r="H73" s="35"/>
      <c r="J73" s="35"/>
      <c r="K73" s="38"/>
      <c r="L73" s="34"/>
      <c r="M73" s="38"/>
      <c r="N73" s="34"/>
      <c r="O73" s="109">
        <v>0</v>
      </c>
    </row>
    <row r="74" spans="1:15" ht="15.75" customHeight="1" x14ac:dyDescent="0.2">
      <c r="A74" s="47">
        <v>719535</v>
      </c>
      <c r="B74" s="35">
        <v>5</v>
      </c>
      <c r="C74" s="35" t="s">
        <v>130</v>
      </c>
      <c r="D74" s="35"/>
      <c r="E74" s="35"/>
      <c r="F74" s="35"/>
      <c r="G74" s="35"/>
      <c r="H74" s="35"/>
      <c r="J74" s="35"/>
      <c r="K74" s="38"/>
      <c r="L74" s="34"/>
      <c r="M74" s="38"/>
      <c r="N74" s="34"/>
      <c r="O74" s="109">
        <v>0</v>
      </c>
    </row>
    <row r="75" spans="1:15" ht="15.75" customHeight="1" x14ac:dyDescent="0.2">
      <c r="A75" s="47">
        <v>719540</v>
      </c>
      <c r="B75" s="35">
        <v>6</v>
      </c>
      <c r="C75" s="35" t="s">
        <v>131</v>
      </c>
      <c r="D75" s="35"/>
      <c r="E75" s="35"/>
      <c r="F75" s="35"/>
      <c r="G75" s="35"/>
      <c r="H75" s="35"/>
      <c r="J75" s="35"/>
      <c r="K75" s="38"/>
      <c r="L75" s="34"/>
      <c r="M75" s="38"/>
      <c r="N75" s="34"/>
      <c r="O75" s="109">
        <v>0</v>
      </c>
    </row>
    <row r="76" spans="1:15" ht="15.75" customHeight="1" x14ac:dyDescent="0.2">
      <c r="A76" s="47">
        <v>765900</v>
      </c>
      <c r="B76" s="35">
        <v>7</v>
      </c>
      <c r="C76" s="35" t="s">
        <v>57</v>
      </c>
      <c r="D76" s="35"/>
      <c r="E76" s="35"/>
      <c r="F76" s="35"/>
      <c r="G76" s="35"/>
      <c r="H76" s="35"/>
      <c r="J76" s="35"/>
      <c r="K76" s="38"/>
      <c r="L76" s="34"/>
      <c r="M76" s="38"/>
      <c r="N76" s="34"/>
      <c r="O76" s="109">
        <v>0</v>
      </c>
    </row>
    <row r="77" spans="1:15" ht="15.75" customHeight="1" x14ac:dyDescent="0.2">
      <c r="A77" s="47">
        <v>786700</v>
      </c>
      <c r="B77" s="35">
        <v>8</v>
      </c>
      <c r="C77" s="35" t="s">
        <v>127</v>
      </c>
      <c r="D77" s="35"/>
      <c r="E77" s="35"/>
      <c r="F77" s="35"/>
      <c r="G77" s="35"/>
      <c r="H77" s="35"/>
      <c r="J77" s="35"/>
      <c r="K77" s="38"/>
      <c r="L77" s="34"/>
      <c r="M77" s="38"/>
      <c r="N77" s="34"/>
      <c r="O77" s="109">
        <v>0</v>
      </c>
    </row>
    <row r="78" spans="1:15" ht="15.75" customHeight="1" x14ac:dyDescent="0.2">
      <c r="A78" s="47"/>
      <c r="B78" s="35"/>
      <c r="C78" s="35"/>
      <c r="D78" s="35"/>
      <c r="E78" s="35"/>
      <c r="F78" s="35"/>
      <c r="G78" s="35"/>
      <c r="H78" s="35"/>
      <c r="J78" s="35"/>
      <c r="K78" s="38"/>
      <c r="L78" s="34"/>
      <c r="M78" s="38"/>
      <c r="N78" s="34"/>
      <c r="O78" s="33"/>
    </row>
    <row r="79" spans="1:15" ht="15.75" customHeight="1" x14ac:dyDescent="0.2">
      <c r="A79" s="47"/>
      <c r="B79" s="129" t="s">
        <v>16</v>
      </c>
      <c r="C79" s="129"/>
      <c r="D79" s="129"/>
      <c r="E79" s="129"/>
      <c r="F79" s="129"/>
      <c r="G79" s="129"/>
      <c r="H79" s="129"/>
      <c r="I79" s="129"/>
      <c r="J79" s="129"/>
      <c r="K79" s="133"/>
      <c r="L79" s="133"/>
      <c r="M79" s="133"/>
      <c r="N79" s="133"/>
      <c r="O79" s="132">
        <f>SUM(O70:O77)</f>
        <v>0</v>
      </c>
    </row>
    <row r="80" spans="1:15" x14ac:dyDescent="0.2">
      <c r="A80" s="47"/>
      <c r="B80" s="35"/>
      <c r="C80" s="35"/>
      <c r="D80" s="35"/>
      <c r="E80" s="35"/>
      <c r="F80" s="35"/>
      <c r="G80" s="35"/>
      <c r="H80" s="35"/>
      <c r="J80" s="35"/>
      <c r="K80" s="34"/>
      <c r="L80" s="34"/>
      <c r="M80" s="34"/>
      <c r="N80" s="34"/>
      <c r="O80" s="33"/>
    </row>
    <row r="81" spans="1:15" ht="15.75" customHeight="1" x14ac:dyDescent="0.2">
      <c r="A81" s="47"/>
      <c r="B81" s="129" t="s">
        <v>11</v>
      </c>
      <c r="C81" s="129"/>
      <c r="D81" s="129"/>
      <c r="E81" s="129"/>
      <c r="F81" s="129"/>
      <c r="G81" s="129"/>
      <c r="H81" s="129"/>
      <c r="I81" s="129"/>
      <c r="J81" s="129"/>
      <c r="K81" s="133"/>
      <c r="L81" s="133"/>
      <c r="M81" s="133"/>
      <c r="N81" s="133"/>
      <c r="O81" s="132">
        <f>SUM(O40+O49+O55+O63+O79)</f>
        <v>0</v>
      </c>
    </row>
    <row r="82" spans="1:15" ht="15.75" customHeight="1" x14ac:dyDescent="0.2">
      <c r="A82" s="47"/>
      <c r="O82" s="89"/>
    </row>
    <row r="83" spans="1:15" ht="15.75" customHeight="1" x14ac:dyDescent="0.2">
      <c r="A83" s="47">
        <v>786950</v>
      </c>
      <c r="B83" s="35" t="s">
        <v>26</v>
      </c>
      <c r="C83" s="35"/>
      <c r="D83" s="35"/>
      <c r="E83" s="35"/>
      <c r="G83" s="35" t="s">
        <v>34</v>
      </c>
      <c r="H83" s="118">
        <v>0.38</v>
      </c>
      <c r="L83" s="35" t="s">
        <v>35</v>
      </c>
      <c r="M83" s="110">
        <f>O81-(O49+O63+O75+O76)</f>
        <v>0</v>
      </c>
      <c r="N83" s="34"/>
      <c r="O83" s="102">
        <f>SUM(M83*H83)</f>
        <v>0</v>
      </c>
    </row>
    <row r="84" spans="1:15" x14ac:dyDescent="0.2">
      <c r="A84" s="90"/>
      <c r="B84" s="35"/>
      <c r="C84" s="35"/>
      <c r="D84" s="35"/>
      <c r="E84" s="35"/>
      <c r="F84" s="35"/>
      <c r="G84" s="35"/>
      <c r="H84" s="35"/>
      <c r="J84" s="35"/>
      <c r="K84" s="34"/>
      <c r="L84" s="34"/>
      <c r="M84" s="34"/>
      <c r="N84" s="34"/>
      <c r="O84" s="33"/>
    </row>
    <row r="85" spans="1:15" s="35" customFormat="1" ht="15.75" customHeight="1" x14ac:dyDescent="0.2">
      <c r="A85" s="90"/>
      <c r="B85" s="129" t="s">
        <v>12</v>
      </c>
      <c r="C85" s="129"/>
      <c r="D85" s="129"/>
      <c r="E85" s="129"/>
      <c r="F85" s="129"/>
      <c r="G85" s="129"/>
      <c r="H85" s="129"/>
      <c r="I85" s="129"/>
      <c r="J85" s="129"/>
      <c r="K85" s="133"/>
      <c r="L85" s="133"/>
      <c r="M85" s="133"/>
      <c r="N85" s="133"/>
      <c r="O85" s="132">
        <f>SUM(O81+O83)</f>
        <v>0</v>
      </c>
    </row>
    <row r="86" spans="1:15" ht="15.75" customHeight="1" x14ac:dyDescent="0.2">
      <c r="A86" s="91"/>
      <c r="B86" s="92"/>
      <c r="C86" s="92"/>
      <c r="D86" s="37"/>
      <c r="E86" s="37"/>
      <c r="F86" s="38"/>
      <c r="G86" s="37"/>
      <c r="H86" s="37"/>
      <c r="I86" s="37"/>
      <c r="J86" s="37"/>
      <c r="K86" s="37"/>
      <c r="L86" s="38"/>
      <c r="M86" s="38"/>
      <c r="N86" s="38"/>
      <c r="O86" s="38"/>
    </row>
    <row r="87" spans="1:15" ht="15" customHeight="1" x14ac:dyDescent="0.2">
      <c r="A87" s="91"/>
      <c r="B87" s="350" t="s">
        <v>4</v>
      </c>
      <c r="C87" s="350"/>
      <c r="D87" s="350"/>
      <c r="E87" s="350"/>
      <c r="F87" s="350"/>
      <c r="G87" s="350"/>
      <c r="H87" s="350"/>
      <c r="I87" s="350"/>
      <c r="J87" s="350"/>
      <c r="K87" s="350"/>
      <c r="L87" s="350"/>
      <c r="M87" s="350"/>
      <c r="N87" s="350"/>
      <c r="O87" s="350"/>
    </row>
    <row r="88" spans="1:15" x14ac:dyDescent="0.2">
      <c r="A88" s="91"/>
      <c r="B88" s="350"/>
      <c r="C88" s="350"/>
      <c r="D88" s="350"/>
      <c r="E88" s="350"/>
      <c r="F88" s="350"/>
      <c r="G88" s="350"/>
      <c r="H88" s="350"/>
      <c r="I88" s="350"/>
      <c r="J88" s="350"/>
      <c r="K88" s="350"/>
      <c r="L88" s="350"/>
      <c r="M88" s="350"/>
      <c r="N88" s="350"/>
      <c r="O88" s="350"/>
    </row>
    <row r="89" spans="1:15" x14ac:dyDescent="0.2">
      <c r="A89" s="91"/>
      <c r="B89" s="350"/>
      <c r="C89" s="350"/>
      <c r="D89" s="350"/>
      <c r="E89" s="350"/>
      <c r="F89" s="350"/>
      <c r="G89" s="350"/>
      <c r="H89" s="350"/>
      <c r="I89" s="350"/>
      <c r="J89" s="350"/>
      <c r="K89" s="350"/>
      <c r="L89" s="350"/>
      <c r="M89" s="350"/>
      <c r="N89" s="350"/>
      <c r="O89" s="350"/>
    </row>
    <row r="90" spans="1:15" x14ac:dyDescent="0.2">
      <c r="A90" s="91"/>
      <c r="B90" s="350"/>
      <c r="C90" s="350"/>
      <c r="D90" s="350"/>
      <c r="E90" s="350"/>
      <c r="F90" s="350"/>
      <c r="G90" s="350"/>
      <c r="H90" s="350"/>
      <c r="I90" s="350"/>
      <c r="J90" s="350"/>
      <c r="K90" s="350"/>
      <c r="L90" s="350"/>
      <c r="M90" s="350"/>
      <c r="N90" s="350"/>
      <c r="O90" s="350"/>
    </row>
    <row r="91" spans="1:15" x14ac:dyDescent="0.2">
      <c r="A91" s="91"/>
      <c r="B91" s="350"/>
      <c r="C91" s="350"/>
      <c r="D91" s="350"/>
      <c r="E91" s="350"/>
      <c r="F91" s="350"/>
      <c r="G91" s="350"/>
      <c r="H91" s="350"/>
      <c r="I91" s="350"/>
      <c r="J91" s="350"/>
      <c r="K91" s="350"/>
      <c r="L91" s="350"/>
      <c r="M91" s="350"/>
      <c r="N91" s="350"/>
      <c r="O91" s="350"/>
    </row>
    <row r="92" spans="1:15" x14ac:dyDescent="0.2">
      <c r="A92" s="91"/>
      <c r="B92" s="350"/>
      <c r="C92" s="350"/>
      <c r="D92" s="350"/>
      <c r="E92" s="350"/>
      <c r="F92" s="350"/>
      <c r="G92" s="350"/>
      <c r="H92" s="350"/>
      <c r="I92" s="350"/>
      <c r="J92" s="350"/>
      <c r="K92" s="350"/>
      <c r="L92" s="350"/>
      <c r="M92" s="350"/>
      <c r="N92" s="350"/>
      <c r="O92" s="350"/>
    </row>
    <row r="93" spans="1:15" x14ac:dyDescent="0.2">
      <c r="A93" s="91"/>
      <c r="B93" s="350"/>
      <c r="C93" s="350"/>
      <c r="D93" s="350"/>
      <c r="E93" s="350"/>
      <c r="F93" s="350"/>
      <c r="G93" s="350"/>
      <c r="H93" s="350"/>
      <c r="I93" s="350"/>
      <c r="J93" s="350"/>
      <c r="K93" s="350"/>
      <c r="L93" s="350"/>
      <c r="M93" s="350"/>
      <c r="N93" s="350"/>
      <c r="O93" s="350"/>
    </row>
    <row r="94" spans="1:15" x14ac:dyDescent="0.2">
      <c r="A94" s="91"/>
      <c r="B94" s="350"/>
      <c r="C94" s="350"/>
      <c r="D94" s="350"/>
      <c r="E94" s="350"/>
      <c r="F94" s="350"/>
      <c r="G94" s="350"/>
      <c r="H94" s="350"/>
      <c r="I94" s="350"/>
      <c r="J94" s="350"/>
      <c r="K94" s="350"/>
      <c r="L94" s="350"/>
      <c r="M94" s="350"/>
      <c r="N94" s="350"/>
      <c r="O94" s="350"/>
    </row>
    <row r="95" spans="1:15" x14ac:dyDescent="0.2">
      <c r="A95" s="91"/>
      <c r="B95" s="350"/>
      <c r="C95" s="350"/>
      <c r="D95" s="350"/>
      <c r="E95" s="350"/>
      <c r="F95" s="350"/>
      <c r="G95" s="350"/>
      <c r="H95" s="350"/>
      <c r="I95" s="350"/>
      <c r="J95" s="350"/>
      <c r="K95" s="350"/>
      <c r="L95" s="350"/>
      <c r="M95" s="350"/>
      <c r="N95" s="350"/>
      <c r="O95" s="350"/>
    </row>
    <row r="96" spans="1:15" x14ac:dyDescent="0.2">
      <c r="A96" s="91"/>
      <c r="B96" s="350"/>
      <c r="C96" s="350"/>
      <c r="D96" s="350"/>
      <c r="E96" s="350"/>
      <c r="F96" s="350"/>
      <c r="G96" s="350"/>
      <c r="H96" s="350"/>
      <c r="I96" s="350"/>
      <c r="J96" s="350"/>
      <c r="K96" s="350"/>
      <c r="L96" s="350"/>
      <c r="M96" s="350"/>
      <c r="N96" s="350"/>
      <c r="O96" s="350"/>
    </row>
    <row r="97" spans="1:15" x14ac:dyDescent="0.2">
      <c r="A97" s="91"/>
      <c r="B97" s="350"/>
      <c r="C97" s="350"/>
      <c r="D97" s="350"/>
      <c r="E97" s="350"/>
      <c r="F97" s="350"/>
      <c r="G97" s="350"/>
      <c r="H97" s="350"/>
      <c r="I97" s="350"/>
      <c r="J97" s="350"/>
      <c r="K97" s="350"/>
      <c r="L97" s="350"/>
      <c r="M97" s="350"/>
      <c r="N97" s="350"/>
      <c r="O97" s="350"/>
    </row>
    <row r="98" spans="1:15" x14ac:dyDescent="0.2">
      <c r="A98" s="91"/>
      <c r="B98" s="93"/>
      <c r="C98" s="93"/>
      <c r="D98" s="93"/>
      <c r="E98" s="93"/>
      <c r="F98" s="93"/>
      <c r="G98" s="93"/>
      <c r="H98" s="93"/>
      <c r="I98" s="37"/>
      <c r="J98" s="93"/>
      <c r="K98" s="37"/>
      <c r="L98" s="93"/>
      <c r="M98" s="93"/>
      <c r="N98" s="93"/>
      <c r="O98" s="93"/>
    </row>
    <row r="99" spans="1:15" x14ac:dyDescent="0.2">
      <c r="A99" s="91"/>
      <c r="B99" s="92"/>
      <c r="C99" s="92"/>
      <c r="D99" s="37"/>
      <c r="E99" s="37"/>
      <c r="F99" s="37"/>
      <c r="G99" s="37"/>
      <c r="H99" s="37"/>
      <c r="I99" s="94"/>
      <c r="J99" s="37"/>
      <c r="K99" s="94"/>
      <c r="L99" s="38"/>
      <c r="M99" s="38"/>
      <c r="N99" s="38"/>
      <c r="O99" s="38"/>
    </row>
    <row r="100" spans="1:15" x14ac:dyDescent="0.2">
      <c r="A100" s="91"/>
      <c r="B100" s="92"/>
      <c r="C100" s="92"/>
      <c r="D100" s="37"/>
      <c r="E100" s="37"/>
      <c r="F100" s="37"/>
      <c r="G100" s="37"/>
      <c r="H100" s="37"/>
      <c r="I100" s="93"/>
      <c r="J100" s="37"/>
      <c r="K100" s="93"/>
      <c r="L100" s="38"/>
      <c r="M100" s="38"/>
      <c r="N100" s="38"/>
      <c r="O100" s="38"/>
    </row>
    <row r="101" spans="1:15" x14ac:dyDescent="0.2">
      <c r="A101" s="91"/>
      <c r="B101" s="92"/>
      <c r="C101" s="92"/>
      <c r="D101" s="37"/>
      <c r="E101" s="37"/>
      <c r="F101" s="37"/>
      <c r="G101" s="37"/>
      <c r="H101" s="37"/>
      <c r="I101" s="37"/>
      <c r="J101" s="37"/>
      <c r="K101" s="38"/>
      <c r="L101" s="38"/>
      <c r="M101" s="38"/>
      <c r="N101" s="38"/>
      <c r="O101" s="38"/>
    </row>
    <row r="102" spans="1:15" x14ac:dyDescent="0.2">
      <c r="A102" s="91"/>
      <c r="B102" s="92"/>
      <c r="C102" s="92"/>
      <c r="D102" s="37"/>
      <c r="E102" s="37"/>
      <c r="F102" s="37"/>
      <c r="G102" s="37"/>
      <c r="H102" s="37"/>
      <c r="I102" s="37"/>
      <c r="J102" s="37"/>
      <c r="K102" s="38"/>
      <c r="L102" s="38"/>
      <c r="M102" s="38"/>
      <c r="N102" s="38"/>
      <c r="O102" s="37"/>
    </row>
    <row r="103" spans="1:15" x14ac:dyDescent="0.2">
      <c r="A103" s="91"/>
      <c r="B103" s="92"/>
      <c r="C103" s="92"/>
      <c r="D103" s="37"/>
      <c r="E103" s="37"/>
      <c r="F103" s="37"/>
      <c r="G103" s="37"/>
      <c r="H103" s="37"/>
      <c r="I103" s="37"/>
      <c r="J103" s="37"/>
      <c r="K103" s="38"/>
      <c r="L103" s="38"/>
      <c r="M103" s="38"/>
      <c r="N103" s="38"/>
      <c r="O103" s="38"/>
    </row>
    <row r="104" spans="1:15" x14ac:dyDescent="0.2">
      <c r="A104" s="91"/>
      <c r="B104" s="92"/>
      <c r="C104" s="92"/>
      <c r="D104" s="37"/>
      <c r="E104" s="37"/>
      <c r="F104" s="37"/>
      <c r="G104" s="37"/>
      <c r="H104" s="37"/>
      <c r="I104" s="37"/>
      <c r="J104" s="37"/>
      <c r="K104" s="38"/>
      <c r="L104" s="38"/>
      <c r="M104" s="38"/>
      <c r="N104" s="38"/>
      <c r="O104" s="37"/>
    </row>
    <row r="105" spans="1:15" x14ac:dyDescent="0.2">
      <c r="A105" s="91"/>
      <c r="B105" s="92"/>
      <c r="C105" s="92"/>
      <c r="D105" s="37"/>
      <c r="E105" s="37"/>
      <c r="F105" s="37"/>
      <c r="G105" s="37"/>
      <c r="H105" s="37"/>
      <c r="I105" s="37"/>
      <c r="J105" s="38"/>
      <c r="K105" s="38"/>
      <c r="L105" s="38"/>
      <c r="M105" s="38"/>
      <c r="N105" s="38"/>
      <c r="O105" s="38"/>
    </row>
    <row r="106" spans="1:15" x14ac:dyDescent="0.2">
      <c r="A106" s="95"/>
      <c r="B106" s="92"/>
      <c r="C106" s="92"/>
      <c r="D106" s="37"/>
      <c r="E106" s="37"/>
      <c r="F106" s="37"/>
      <c r="G106" s="37"/>
      <c r="H106" s="37"/>
      <c r="I106" s="37"/>
      <c r="J106" s="37"/>
      <c r="K106" s="38"/>
      <c r="L106" s="38"/>
      <c r="M106" s="38"/>
      <c r="N106" s="38"/>
      <c r="O106" s="37"/>
    </row>
    <row r="107" spans="1:15" x14ac:dyDescent="0.2">
      <c r="A107" s="95"/>
      <c r="B107" s="92"/>
      <c r="C107" s="92"/>
      <c r="D107" s="37"/>
      <c r="E107" s="37"/>
      <c r="F107" s="37"/>
      <c r="G107" s="37"/>
      <c r="H107" s="37"/>
      <c r="I107" s="37"/>
      <c r="J107" s="37"/>
      <c r="K107" s="38"/>
      <c r="L107" s="38"/>
      <c r="M107" s="38"/>
      <c r="N107" s="38"/>
      <c r="O107" s="38"/>
    </row>
    <row r="108" spans="1:15" x14ac:dyDescent="0.2">
      <c r="A108" s="96"/>
      <c r="B108" s="97"/>
      <c r="C108" s="97"/>
      <c r="D108" s="87"/>
      <c r="E108" s="87"/>
      <c r="F108" s="87"/>
      <c r="G108" s="87"/>
      <c r="H108" s="87"/>
      <c r="I108" s="37"/>
      <c r="J108" s="87"/>
      <c r="K108" s="38"/>
      <c r="L108" s="87"/>
      <c r="M108" s="87"/>
      <c r="N108" s="87"/>
      <c r="O108" s="87"/>
    </row>
    <row r="109" spans="1:15" x14ac:dyDescent="0.2">
      <c r="A109" s="96"/>
      <c r="B109" s="97"/>
      <c r="C109" s="97"/>
      <c r="D109" s="87"/>
      <c r="E109" s="87"/>
      <c r="F109" s="87"/>
      <c r="G109" s="87"/>
      <c r="H109" s="87"/>
      <c r="I109" s="37"/>
      <c r="J109" s="87"/>
      <c r="K109" s="38"/>
      <c r="L109" s="87"/>
      <c r="M109" s="87"/>
      <c r="N109" s="87"/>
      <c r="O109" s="87"/>
    </row>
    <row r="110" spans="1:15" x14ac:dyDescent="0.2">
      <c r="A110" s="96"/>
      <c r="B110" s="97"/>
      <c r="C110" s="97"/>
      <c r="D110" s="87"/>
      <c r="E110" s="87"/>
      <c r="F110" s="87"/>
      <c r="G110" s="87"/>
      <c r="H110" s="87"/>
      <c r="I110" s="38"/>
      <c r="J110" s="87"/>
      <c r="K110" s="38"/>
      <c r="L110" s="87"/>
      <c r="M110" s="87"/>
      <c r="N110" s="87"/>
      <c r="O110" s="87"/>
    </row>
    <row r="111" spans="1:15" x14ac:dyDescent="0.2">
      <c r="A111" s="96"/>
      <c r="B111" s="97"/>
      <c r="C111" s="97"/>
      <c r="D111" s="87"/>
      <c r="E111" s="87"/>
      <c r="F111" s="87"/>
      <c r="G111" s="87"/>
      <c r="H111" s="87"/>
      <c r="I111" s="37"/>
      <c r="J111" s="87"/>
      <c r="K111" s="38"/>
      <c r="L111" s="87"/>
      <c r="M111" s="87"/>
      <c r="N111" s="87"/>
      <c r="O111" s="87"/>
    </row>
    <row r="112" spans="1:15" x14ac:dyDescent="0.2">
      <c r="A112" s="96"/>
      <c r="B112" s="97"/>
      <c r="C112" s="97"/>
      <c r="D112" s="87"/>
      <c r="E112" s="87"/>
      <c r="F112" s="87"/>
      <c r="G112" s="87"/>
      <c r="H112" s="87"/>
      <c r="I112" s="37"/>
      <c r="J112" s="87"/>
      <c r="K112" s="38"/>
      <c r="L112" s="87"/>
      <c r="M112" s="87"/>
      <c r="N112" s="87"/>
      <c r="O112" s="87"/>
    </row>
    <row r="113" spans="1:15" x14ac:dyDescent="0.2">
      <c r="A113" s="96"/>
      <c r="B113" s="97"/>
      <c r="C113" s="97"/>
      <c r="D113" s="87"/>
      <c r="E113" s="87"/>
      <c r="F113" s="87"/>
      <c r="G113" s="87"/>
      <c r="H113" s="87"/>
      <c r="I113" s="37"/>
      <c r="J113" s="87"/>
      <c r="K113" s="37"/>
      <c r="L113" s="87"/>
      <c r="M113" s="87"/>
      <c r="N113" s="87"/>
      <c r="O113" s="87"/>
    </row>
    <row r="114" spans="1:15" x14ac:dyDescent="0.2">
      <c r="A114" s="96"/>
      <c r="B114" s="97"/>
      <c r="C114" s="97"/>
      <c r="D114" s="87"/>
      <c r="E114" s="87"/>
      <c r="F114" s="87"/>
      <c r="G114" s="87"/>
      <c r="H114" s="87"/>
      <c r="I114" s="37"/>
      <c r="J114" s="87"/>
      <c r="K114" s="37"/>
      <c r="L114" s="87"/>
      <c r="M114" s="87"/>
      <c r="N114" s="87"/>
      <c r="O114" s="87"/>
    </row>
    <row r="115" spans="1:15" x14ac:dyDescent="0.2">
      <c r="A115" s="96"/>
      <c r="B115" s="97"/>
      <c r="C115" s="97"/>
      <c r="D115" s="87"/>
      <c r="E115" s="87"/>
      <c r="F115" s="87"/>
      <c r="G115" s="87"/>
      <c r="H115" s="87"/>
      <c r="I115" s="37"/>
      <c r="J115" s="87"/>
      <c r="K115" s="37"/>
      <c r="L115" s="87"/>
      <c r="M115" s="87"/>
      <c r="N115" s="87"/>
      <c r="O115" s="87"/>
    </row>
    <row r="116" spans="1:15" x14ac:dyDescent="0.2">
      <c r="A116" s="96"/>
      <c r="B116" s="97"/>
      <c r="C116" s="97"/>
      <c r="D116" s="87"/>
      <c r="E116" s="87"/>
      <c r="F116" s="87"/>
      <c r="G116" s="87"/>
      <c r="H116" s="87"/>
      <c r="I116" s="37"/>
      <c r="J116" s="87"/>
      <c r="K116" s="37"/>
      <c r="L116" s="87"/>
      <c r="M116" s="87"/>
      <c r="N116" s="87"/>
      <c r="O116" s="87"/>
    </row>
    <row r="117" spans="1:15" x14ac:dyDescent="0.2">
      <c r="A117" s="96"/>
      <c r="B117" s="97"/>
      <c r="C117" s="97"/>
      <c r="D117" s="87"/>
      <c r="E117" s="87"/>
      <c r="F117" s="87"/>
      <c r="G117" s="87"/>
      <c r="H117" s="87"/>
      <c r="I117" s="37"/>
      <c r="J117" s="87"/>
      <c r="K117" s="37"/>
      <c r="L117" s="87"/>
      <c r="M117" s="87"/>
      <c r="N117" s="87"/>
      <c r="O117" s="87"/>
    </row>
    <row r="118" spans="1:15" x14ac:dyDescent="0.2">
      <c r="A118" s="96"/>
      <c r="B118" s="97"/>
      <c r="C118" s="97"/>
      <c r="D118" s="87"/>
      <c r="E118" s="87"/>
      <c r="F118" s="87"/>
      <c r="G118" s="87"/>
      <c r="H118" s="87"/>
      <c r="I118" s="37"/>
      <c r="J118" s="87"/>
      <c r="K118" s="37"/>
      <c r="L118" s="87"/>
      <c r="M118" s="87"/>
      <c r="N118" s="87"/>
      <c r="O118" s="87"/>
    </row>
    <row r="119" spans="1:15" x14ac:dyDescent="0.2">
      <c r="A119" s="96"/>
      <c r="B119" s="97"/>
      <c r="C119" s="97"/>
      <c r="D119" s="87"/>
      <c r="E119" s="87"/>
      <c r="F119" s="87"/>
      <c r="G119" s="87"/>
      <c r="H119" s="87"/>
      <c r="I119" s="37"/>
      <c r="J119" s="87"/>
      <c r="K119" s="37"/>
      <c r="L119" s="87"/>
      <c r="M119" s="87"/>
      <c r="N119" s="87"/>
      <c r="O119" s="87"/>
    </row>
    <row r="120" spans="1:15" x14ac:dyDescent="0.2">
      <c r="A120" s="96"/>
      <c r="B120" s="97"/>
      <c r="C120" s="97"/>
      <c r="D120" s="87"/>
      <c r="E120" s="87"/>
      <c r="F120" s="87"/>
      <c r="G120" s="87"/>
      <c r="H120" s="87"/>
      <c r="I120" s="37"/>
      <c r="J120" s="87"/>
      <c r="K120" s="37"/>
      <c r="L120" s="87"/>
      <c r="M120" s="87"/>
      <c r="N120" s="87"/>
      <c r="O120" s="87"/>
    </row>
    <row r="121" spans="1:15" x14ac:dyDescent="0.2">
      <c r="A121" s="96"/>
      <c r="B121" s="97"/>
      <c r="C121" s="97"/>
      <c r="D121" s="87"/>
      <c r="E121" s="87"/>
      <c r="F121" s="87"/>
      <c r="G121" s="87"/>
      <c r="H121" s="87"/>
      <c r="I121" s="37"/>
      <c r="J121" s="87"/>
      <c r="K121" s="37"/>
      <c r="L121" s="87"/>
      <c r="M121" s="87"/>
      <c r="N121" s="87"/>
      <c r="O121" s="87"/>
    </row>
    <row r="122" spans="1:15" x14ac:dyDescent="0.2">
      <c r="A122" s="96"/>
      <c r="B122" s="97"/>
      <c r="C122" s="97"/>
      <c r="D122" s="87"/>
      <c r="E122" s="87"/>
      <c r="F122" s="87"/>
      <c r="G122" s="87"/>
      <c r="H122" s="87"/>
      <c r="I122" s="37"/>
      <c r="J122" s="87"/>
      <c r="K122" s="37"/>
      <c r="L122" s="87"/>
      <c r="M122" s="87"/>
      <c r="N122" s="87"/>
      <c r="O122" s="87"/>
    </row>
    <row r="123" spans="1:15" x14ac:dyDescent="0.2">
      <c r="A123" s="96"/>
      <c r="B123" s="97"/>
      <c r="C123" s="97"/>
      <c r="D123" s="87"/>
      <c r="E123" s="87"/>
      <c r="F123" s="87"/>
      <c r="G123" s="87"/>
      <c r="H123" s="87"/>
      <c r="I123" s="37"/>
      <c r="J123" s="87"/>
      <c r="K123" s="37"/>
      <c r="L123" s="87"/>
      <c r="M123" s="87"/>
      <c r="N123" s="87"/>
      <c r="O123" s="87"/>
    </row>
    <row r="124" spans="1:15" x14ac:dyDescent="0.2">
      <c r="A124" s="98"/>
      <c r="B124" s="99"/>
      <c r="C124" s="99"/>
      <c r="I124" s="37"/>
      <c r="K124" s="37"/>
    </row>
    <row r="125" spans="1:15" x14ac:dyDescent="0.2">
      <c r="I125" s="37"/>
      <c r="K125" s="37"/>
    </row>
    <row r="126" spans="1:15" x14ac:dyDescent="0.2">
      <c r="I126" s="37"/>
      <c r="K126" s="37"/>
    </row>
    <row r="127" spans="1:15" x14ac:dyDescent="0.2">
      <c r="I127" s="37"/>
      <c r="K127" s="37"/>
    </row>
    <row r="128" spans="1:15" x14ac:dyDescent="0.2">
      <c r="I128" s="37"/>
      <c r="K128" s="37"/>
    </row>
  </sheetData>
  <sheetProtection algorithmName="SHA-512" hashValue="bNlacse278BbFsBfKkMixo+RohmflCoQoYNXMEEjUVBdGtioY5UrjZbzohP3BrMgoVxS0O6zXAYtML7ynO+sog==" saltValue="/Hv65ExdD4boAYKfKWra0Q==" spinCount="100000" sheet="1" formatColumns="0" formatRows="0"/>
  <mergeCells count="4">
    <mergeCell ref="B87:O97"/>
    <mergeCell ref="I1:K1"/>
    <mergeCell ref="M1:N1"/>
    <mergeCell ref="A2:H2"/>
  </mergeCells>
  <phoneticPr fontId="2" type="noConversion"/>
  <printOptions gridLines="1"/>
  <pageMargins left="0.52" right="0.56000000000000005" top="0.6" bottom="0.75" header="0.34" footer="0.5"/>
  <pageSetup scale="46" orientation="portrait" r:id="rId1"/>
  <headerFooter>
    <oddHeader>&amp;C&amp;"Tahoma,Regular"Appalachian State University Office of Sponsored Programs</oddHeader>
    <oddFooter>&amp;CPage &amp;P&amp;Rversion 12/2021</oddFooter>
  </headerFooter>
  <ignoredErrors>
    <ignoredError sqref="I19:I23 C19:C23 I8:I13 K9 K25:N25 K14:O15 M10 B3 K8 O8 O9 K11:K13 O11:O13 K24:O24 K19 O19 K20:K23 O20:O23 M8 M9 M11:M13 M19 M20:M23 O10 K16:L18 N16:O18" unlockedFormula="1"/>
    <ignoredError sqref="C8:C13 O25" unlockedFormula="1" emptyCellReference="1"/>
    <ignoredError sqref="O49:O51 O54:O57 O37 C14 M37:N37 O63" emptyCellReference="1"/>
  </ignoredErrors>
  <legacyDrawing r:id="rId2"/>
  <extLst>
    <ext xmlns:mx="http://schemas.microsoft.com/office/mac/excel/2008/main" uri="{64002731-A6B0-56B0-2670-7721B7C09600}">
      <mx:PLV Mode="1" OnePage="0" WScale="55"/>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28"/>
  <sheetViews>
    <sheetView view="pageLayout" zoomScale="70" zoomScaleNormal="70" zoomScalePageLayoutView="70" workbookViewId="0">
      <selection activeCell="A2" sqref="A2:H2"/>
    </sheetView>
  </sheetViews>
  <sheetFormatPr defaultColWidth="14.42578125" defaultRowHeight="15" x14ac:dyDescent="0.2"/>
  <cols>
    <col min="1" max="1" width="14.42578125" style="100"/>
    <col min="2" max="2" width="6.28515625" style="40" customWidth="1"/>
    <col min="3" max="5" width="14.42578125" style="40"/>
    <col min="6" max="6" width="18.42578125" style="40" customWidth="1"/>
    <col min="7" max="7" width="8.42578125" style="40" customWidth="1"/>
    <col min="8" max="8" width="15.42578125" style="40" customWidth="1"/>
    <col min="9" max="9" width="6.7109375" style="35" customWidth="1"/>
    <col min="10" max="10" width="14.7109375" style="40" customWidth="1"/>
    <col min="11" max="11" width="5.42578125" style="35" customWidth="1"/>
    <col min="12" max="12" width="16.28515625" style="40" customWidth="1"/>
    <col min="13" max="13" width="19.140625" style="40" customWidth="1"/>
    <col min="14" max="14" width="17.42578125" style="40" customWidth="1"/>
    <col min="15" max="15" width="19.7109375" style="40" customWidth="1"/>
    <col min="16" max="16384" width="14.42578125" style="40"/>
  </cols>
  <sheetData>
    <row r="1" spans="1:15" ht="25.5" x14ac:dyDescent="0.35">
      <c r="A1" s="136" t="s">
        <v>8</v>
      </c>
      <c r="B1" s="137"/>
      <c r="C1" s="137"/>
      <c r="D1" s="137"/>
      <c r="E1" s="137"/>
      <c r="F1" s="137"/>
      <c r="G1" s="137"/>
      <c r="H1" s="137"/>
      <c r="I1" s="346" t="s">
        <v>171</v>
      </c>
      <c r="J1" s="347"/>
      <c r="K1" s="347"/>
      <c r="L1" s="325"/>
      <c r="M1" s="348" t="s">
        <v>172</v>
      </c>
      <c r="N1" s="349"/>
      <c r="O1" s="325"/>
    </row>
    <row r="2" spans="1:15" x14ac:dyDescent="0.2">
      <c r="A2" s="344" t="s">
        <v>229</v>
      </c>
      <c r="B2" s="345"/>
      <c r="C2" s="345"/>
      <c r="D2" s="345"/>
      <c r="E2" s="345"/>
      <c r="F2" s="345"/>
      <c r="G2" s="345"/>
      <c r="H2" s="345"/>
      <c r="I2" s="203" t="s">
        <v>29</v>
      </c>
      <c r="J2" s="201"/>
      <c r="K2" s="202"/>
      <c r="L2" s="131"/>
      <c r="M2" s="131"/>
      <c r="N2" s="130"/>
      <c r="O2" s="130"/>
    </row>
    <row r="3" spans="1:15" x14ac:dyDescent="0.2">
      <c r="A3" s="80" t="s">
        <v>53</v>
      </c>
      <c r="B3" s="114" t="str">
        <f>'NSF FY 22-23'!B3</f>
        <v>insert title</v>
      </c>
      <c r="C3" s="104"/>
      <c r="D3" s="104"/>
      <c r="E3" s="104"/>
      <c r="F3" s="104"/>
      <c r="G3" s="104"/>
      <c r="H3" s="104"/>
      <c r="I3" s="113"/>
      <c r="J3" s="113"/>
      <c r="K3" s="113"/>
      <c r="L3" s="113"/>
      <c r="M3" s="113"/>
      <c r="N3" s="104"/>
      <c r="O3" s="104"/>
    </row>
    <row r="4" spans="1:15" x14ac:dyDescent="0.2">
      <c r="A4" s="81"/>
      <c r="B4" s="39"/>
      <c r="C4" s="39"/>
      <c r="D4" s="39"/>
      <c r="E4" s="39"/>
      <c r="F4" s="39"/>
      <c r="G4" s="39"/>
      <c r="H4" s="39"/>
      <c r="I4" s="39"/>
      <c r="J4" s="39"/>
      <c r="K4" s="82"/>
      <c r="L4" s="82"/>
      <c r="M4" s="82"/>
      <c r="N4" s="82"/>
      <c r="O4" s="39"/>
    </row>
    <row r="5" spans="1:15" x14ac:dyDescent="0.2">
      <c r="A5" s="83"/>
      <c r="B5" s="35"/>
      <c r="C5" s="35"/>
      <c r="D5" s="35"/>
      <c r="E5" s="35"/>
      <c r="F5" s="35"/>
      <c r="G5" s="35"/>
      <c r="H5" s="41" t="s">
        <v>38</v>
      </c>
      <c r="I5" s="65" t="s">
        <v>39</v>
      </c>
      <c r="J5" s="41" t="s">
        <v>37</v>
      </c>
      <c r="K5" s="65" t="s">
        <v>39</v>
      </c>
      <c r="L5" s="44" t="s">
        <v>40</v>
      </c>
      <c r="M5" s="44" t="s">
        <v>41</v>
      </c>
      <c r="N5" s="44" t="s">
        <v>42</v>
      </c>
      <c r="O5" s="41" t="s">
        <v>43</v>
      </c>
    </row>
    <row r="6" spans="1:15" x14ac:dyDescent="0.2">
      <c r="A6" s="84"/>
      <c r="B6" s="35"/>
      <c r="C6" s="35"/>
      <c r="D6" s="35"/>
      <c r="E6" s="35"/>
      <c r="F6" s="35"/>
      <c r="G6" s="35"/>
      <c r="H6" s="41" t="s">
        <v>44</v>
      </c>
      <c r="I6" s="41"/>
      <c r="J6" s="41" t="s">
        <v>44</v>
      </c>
      <c r="K6" s="41"/>
      <c r="L6" s="44"/>
      <c r="M6" s="44" t="s">
        <v>45</v>
      </c>
      <c r="N6" s="44" t="s">
        <v>46</v>
      </c>
      <c r="O6" s="85"/>
    </row>
    <row r="7" spans="1:15" x14ac:dyDescent="0.2">
      <c r="A7" s="45" t="s">
        <v>47</v>
      </c>
      <c r="B7" s="35" t="s">
        <v>65</v>
      </c>
      <c r="C7" s="35"/>
      <c r="D7" s="35"/>
      <c r="E7" s="35"/>
      <c r="F7" s="35"/>
      <c r="G7" s="35"/>
      <c r="H7" s="35"/>
      <c r="J7" s="35"/>
      <c r="L7" s="34"/>
      <c r="M7" s="38"/>
      <c r="N7" s="34"/>
      <c r="O7" s="33"/>
    </row>
    <row r="8" spans="1:15" x14ac:dyDescent="0.2">
      <c r="A8" s="46">
        <v>611180</v>
      </c>
      <c r="B8" s="35">
        <v>1</v>
      </c>
      <c r="C8" s="114" t="str">
        <f>'NSF FY 22-23'!C8</f>
        <v>insert name</v>
      </c>
      <c r="D8" s="104"/>
      <c r="E8" s="104"/>
      <c r="F8" s="104"/>
      <c r="G8" s="35"/>
      <c r="H8" s="116">
        <v>0</v>
      </c>
      <c r="I8" s="107">
        <f t="shared" ref="I8:I13" si="0">H8*9</f>
        <v>0</v>
      </c>
      <c r="J8" s="116">
        <v>0</v>
      </c>
      <c r="K8" s="107">
        <f t="shared" ref="K8:K13" si="1">J8*3</f>
        <v>0</v>
      </c>
      <c r="L8" s="50">
        <f>('NSF FY 26-27'!L8)*0.03+('NSF FY 26-27'!L8)</f>
        <v>0</v>
      </c>
      <c r="M8" s="115">
        <f t="shared" ref="M8:M13" si="2">L8*H8+L8/9*3*J8</f>
        <v>0</v>
      </c>
      <c r="N8" s="196">
        <f>M8*'FRINGE RATES'!G3</f>
        <v>0</v>
      </c>
      <c r="O8" s="115">
        <f t="shared" ref="O8:O13" si="3">N8+M8</f>
        <v>0</v>
      </c>
    </row>
    <row r="9" spans="1:15" x14ac:dyDescent="0.2">
      <c r="A9" s="46">
        <v>611180</v>
      </c>
      <c r="B9" s="35">
        <v>2</v>
      </c>
      <c r="C9" s="114" t="str">
        <f>'NSF FY 22-23'!C9</f>
        <v>insert name</v>
      </c>
      <c r="D9" s="104"/>
      <c r="E9" s="104"/>
      <c r="F9" s="104"/>
      <c r="G9" s="35"/>
      <c r="H9" s="116">
        <v>0</v>
      </c>
      <c r="I9" s="107">
        <f t="shared" si="0"/>
        <v>0</v>
      </c>
      <c r="J9" s="116">
        <v>0</v>
      </c>
      <c r="K9" s="107">
        <f t="shared" si="1"/>
        <v>0</v>
      </c>
      <c r="L9" s="50">
        <f>('NSF FY 26-27'!L9)*0.03+('NSF FY 26-27'!L9)</f>
        <v>0</v>
      </c>
      <c r="M9" s="115">
        <f t="shared" si="2"/>
        <v>0</v>
      </c>
      <c r="N9" s="196">
        <f>M9*'FRINGE RATES'!G3</f>
        <v>0</v>
      </c>
      <c r="O9" s="115">
        <f t="shared" si="3"/>
        <v>0</v>
      </c>
    </row>
    <row r="10" spans="1:15" x14ac:dyDescent="0.2">
      <c r="A10" s="46">
        <v>611180</v>
      </c>
      <c r="B10" s="35">
        <v>3</v>
      </c>
      <c r="C10" s="114" t="str">
        <f>'NSF FY 22-23'!C10</f>
        <v>insert name</v>
      </c>
      <c r="D10" s="104"/>
      <c r="E10" s="104"/>
      <c r="F10" s="104"/>
      <c r="G10" s="35"/>
      <c r="H10" s="116">
        <v>0</v>
      </c>
      <c r="I10" s="107">
        <f t="shared" si="0"/>
        <v>0</v>
      </c>
      <c r="J10" s="116">
        <v>0</v>
      </c>
      <c r="K10" s="107">
        <f>J10*3</f>
        <v>0</v>
      </c>
      <c r="L10" s="50">
        <f>('NSF FY 26-27'!L10)*0.03+('NSF FY 26-27'!L10)</f>
        <v>0</v>
      </c>
      <c r="M10" s="115">
        <f t="shared" si="2"/>
        <v>0</v>
      </c>
      <c r="N10" s="196">
        <f>M10*'FRINGE RATES'!G3</f>
        <v>0</v>
      </c>
      <c r="O10" s="115">
        <f t="shared" si="3"/>
        <v>0</v>
      </c>
    </row>
    <row r="11" spans="1:15" x14ac:dyDescent="0.2">
      <c r="A11" s="46">
        <v>611180</v>
      </c>
      <c r="B11" s="35">
        <v>4</v>
      </c>
      <c r="C11" s="114" t="str">
        <f>'NSF FY 22-23'!C11</f>
        <v>insert name</v>
      </c>
      <c r="D11" s="104"/>
      <c r="E11" s="104"/>
      <c r="F11" s="104"/>
      <c r="G11" s="35"/>
      <c r="H11" s="116">
        <v>0</v>
      </c>
      <c r="I11" s="107">
        <f t="shared" si="0"/>
        <v>0</v>
      </c>
      <c r="J11" s="116">
        <v>0</v>
      </c>
      <c r="K11" s="107">
        <f t="shared" si="1"/>
        <v>0</v>
      </c>
      <c r="L11" s="50">
        <f>('NSF FY 26-27'!L11)*0.03+('NSF FY 26-27'!L11)</f>
        <v>0</v>
      </c>
      <c r="M11" s="115">
        <f t="shared" si="2"/>
        <v>0</v>
      </c>
      <c r="N11" s="196">
        <f>M11*'FRINGE RATES'!G3</f>
        <v>0</v>
      </c>
      <c r="O11" s="115">
        <f t="shared" si="3"/>
        <v>0</v>
      </c>
    </row>
    <row r="12" spans="1:15" x14ac:dyDescent="0.2">
      <c r="A12" s="46">
        <v>611180</v>
      </c>
      <c r="B12" s="35">
        <v>5</v>
      </c>
      <c r="C12" s="114" t="str">
        <f>'NSF FY 22-23'!C12</f>
        <v>insert name</v>
      </c>
      <c r="D12" s="104"/>
      <c r="E12" s="104"/>
      <c r="F12" s="104"/>
      <c r="G12" s="35"/>
      <c r="H12" s="116">
        <v>0</v>
      </c>
      <c r="I12" s="107">
        <f t="shared" si="0"/>
        <v>0</v>
      </c>
      <c r="J12" s="116">
        <v>0</v>
      </c>
      <c r="K12" s="107">
        <f t="shared" si="1"/>
        <v>0</v>
      </c>
      <c r="L12" s="50">
        <f>('NSF FY 26-27'!L12)*0.03+('NSF FY 26-27'!L12)</f>
        <v>0</v>
      </c>
      <c r="M12" s="115">
        <f t="shared" si="2"/>
        <v>0</v>
      </c>
      <c r="N12" s="196">
        <f>M12*'FRINGE RATES'!G3</f>
        <v>0</v>
      </c>
      <c r="O12" s="115">
        <f t="shared" si="3"/>
        <v>0</v>
      </c>
    </row>
    <row r="13" spans="1:15" x14ac:dyDescent="0.2">
      <c r="A13" s="46">
        <v>611180</v>
      </c>
      <c r="B13" s="35">
        <v>6</v>
      </c>
      <c r="C13" s="114" t="str">
        <f>'NSF FY 22-23'!C13</f>
        <v>insert name</v>
      </c>
      <c r="D13" s="104"/>
      <c r="E13" s="104"/>
      <c r="F13" s="104"/>
      <c r="G13" s="35"/>
      <c r="H13" s="116">
        <v>0</v>
      </c>
      <c r="I13" s="107">
        <f t="shared" si="0"/>
        <v>0</v>
      </c>
      <c r="J13" s="116">
        <v>0</v>
      </c>
      <c r="K13" s="107">
        <f t="shared" si="1"/>
        <v>0</v>
      </c>
      <c r="L13" s="50">
        <f>('NSF FY 26-27'!L13)*0.03+('NSF FY 26-27'!L13)</f>
        <v>0</v>
      </c>
      <c r="M13" s="115">
        <f t="shared" si="2"/>
        <v>0</v>
      </c>
      <c r="N13" s="196">
        <f>M13*'FRINGE RATES'!G3</f>
        <v>0</v>
      </c>
      <c r="O13" s="115">
        <f t="shared" si="3"/>
        <v>0</v>
      </c>
    </row>
    <row r="14" spans="1:15" x14ac:dyDescent="0.2">
      <c r="A14" s="47"/>
      <c r="B14" s="35"/>
      <c r="C14" s="35"/>
      <c r="D14" s="35"/>
      <c r="E14" s="35"/>
      <c r="F14" s="35"/>
      <c r="G14" s="35"/>
      <c r="H14" s="35"/>
      <c r="I14" s="52"/>
      <c r="J14" s="35"/>
      <c r="K14" s="43"/>
      <c r="L14" s="33"/>
      <c r="M14" s="50"/>
      <c r="N14" s="50"/>
      <c r="O14" s="50"/>
    </row>
    <row r="15" spans="1:15" x14ac:dyDescent="0.2">
      <c r="A15" s="47"/>
      <c r="B15" s="129" t="s">
        <v>58</v>
      </c>
      <c r="C15" s="129"/>
      <c r="D15" s="129"/>
      <c r="E15" s="129"/>
      <c r="F15" s="129"/>
      <c r="G15" s="129"/>
      <c r="H15" s="129"/>
      <c r="I15" s="129"/>
      <c r="J15" s="129"/>
      <c r="K15" s="133"/>
      <c r="L15" s="139"/>
      <c r="M15" s="132">
        <f>SUM(M8:M13)</f>
        <v>0</v>
      </c>
      <c r="N15" s="135">
        <f>SUM(N8:N13)</f>
        <v>0</v>
      </c>
      <c r="O15" s="132">
        <f>SUM(O8:O13)</f>
        <v>0</v>
      </c>
    </row>
    <row r="16" spans="1:15" s="37" customFormat="1" x14ac:dyDescent="0.2">
      <c r="A16" s="47"/>
      <c r="M16" s="76"/>
      <c r="N16" s="76"/>
      <c r="O16" s="76"/>
    </row>
    <row r="17" spans="1:15" s="37" customFormat="1" x14ac:dyDescent="0.2">
      <c r="A17" s="47"/>
      <c r="H17" s="67" t="s">
        <v>49</v>
      </c>
      <c r="I17" s="68" t="s">
        <v>39</v>
      </c>
      <c r="J17" s="52"/>
      <c r="K17" s="52"/>
      <c r="L17" s="44" t="s">
        <v>40</v>
      </c>
      <c r="M17" s="8" t="s">
        <v>41</v>
      </c>
      <c r="N17" s="77" t="s">
        <v>42</v>
      </c>
      <c r="O17" s="78" t="s">
        <v>43</v>
      </c>
    </row>
    <row r="18" spans="1:15" s="37" customFormat="1" x14ac:dyDescent="0.2">
      <c r="A18" s="46">
        <v>612120</v>
      </c>
      <c r="B18" s="35" t="s">
        <v>66</v>
      </c>
      <c r="H18" s="67" t="s">
        <v>44</v>
      </c>
      <c r="I18" s="52"/>
      <c r="J18" s="52"/>
      <c r="K18" s="52"/>
      <c r="L18" s="44"/>
      <c r="M18" s="77" t="s">
        <v>45</v>
      </c>
      <c r="N18" s="77" t="s">
        <v>46</v>
      </c>
      <c r="O18" s="79"/>
    </row>
    <row r="19" spans="1:15" ht="15.75" customHeight="1" x14ac:dyDescent="0.2">
      <c r="A19" s="46">
        <v>612120</v>
      </c>
      <c r="B19" s="35">
        <v>1</v>
      </c>
      <c r="C19" s="114" t="str">
        <f>'NSF FY 22-23'!C19</f>
        <v>insert name</v>
      </c>
      <c r="D19" s="104"/>
      <c r="E19" s="104"/>
      <c r="F19" s="104"/>
      <c r="G19" s="35"/>
      <c r="H19" s="116">
        <v>0</v>
      </c>
      <c r="I19" s="107">
        <f>H19*12</f>
        <v>0</v>
      </c>
      <c r="J19" s="86"/>
      <c r="K19" s="86"/>
      <c r="L19" s="50">
        <f>('NSF FY 26-27'!L19)*0.03+('NSF FY 26-27'!L19)</f>
        <v>0</v>
      </c>
      <c r="M19" s="115">
        <f>H19*L19</f>
        <v>0</v>
      </c>
      <c r="N19" s="125">
        <f>M19*'FRINGE RATES'!G5</f>
        <v>0</v>
      </c>
      <c r="O19" s="115">
        <f>N19+M19</f>
        <v>0</v>
      </c>
    </row>
    <row r="20" spans="1:15" ht="15.75" customHeight="1" x14ac:dyDescent="0.2">
      <c r="A20" s="46">
        <v>612120</v>
      </c>
      <c r="B20" s="35">
        <v>2</v>
      </c>
      <c r="C20" s="114" t="str">
        <f>'NSF FY 22-23'!C20</f>
        <v>insert name</v>
      </c>
      <c r="D20" s="104"/>
      <c r="E20" s="104"/>
      <c r="F20" s="104"/>
      <c r="G20" s="35"/>
      <c r="H20" s="116">
        <v>0</v>
      </c>
      <c r="I20" s="107">
        <f>H20*12</f>
        <v>0</v>
      </c>
      <c r="J20" s="86"/>
      <c r="K20" s="86"/>
      <c r="L20" s="50">
        <f>('NSF FY 26-27'!L20)*0.03+('NSF FY 26-27'!L20)</f>
        <v>0</v>
      </c>
      <c r="M20" s="115">
        <f>H20*L20</f>
        <v>0</v>
      </c>
      <c r="N20" s="125">
        <f>M20*'FRINGE RATES'!G5</f>
        <v>0</v>
      </c>
      <c r="O20" s="115">
        <f>N20+M20</f>
        <v>0</v>
      </c>
    </row>
    <row r="21" spans="1:15" ht="15.75" customHeight="1" x14ac:dyDescent="0.2">
      <c r="A21" s="46">
        <v>612120</v>
      </c>
      <c r="B21" s="35">
        <v>3</v>
      </c>
      <c r="C21" s="114" t="str">
        <f>'NSF FY 22-23'!C21</f>
        <v>insert name</v>
      </c>
      <c r="D21" s="104"/>
      <c r="E21" s="104"/>
      <c r="F21" s="104"/>
      <c r="G21" s="35"/>
      <c r="H21" s="116">
        <v>0</v>
      </c>
      <c r="I21" s="107">
        <f>H21*12</f>
        <v>0</v>
      </c>
      <c r="J21" s="86"/>
      <c r="K21" s="86"/>
      <c r="L21" s="50">
        <f>('NSF FY 26-27'!L21)*0.03+('NSF FY 26-27'!L21)</f>
        <v>0</v>
      </c>
      <c r="M21" s="115">
        <f>H21*L21</f>
        <v>0</v>
      </c>
      <c r="N21" s="125">
        <f>M21*'FRINGE RATES'!G5</f>
        <v>0</v>
      </c>
      <c r="O21" s="115">
        <f>N21+M21</f>
        <v>0</v>
      </c>
    </row>
    <row r="22" spans="1:15" ht="15.75" customHeight="1" x14ac:dyDescent="0.2">
      <c r="A22" s="46">
        <v>612120</v>
      </c>
      <c r="B22" s="35">
        <v>4</v>
      </c>
      <c r="C22" s="114" t="str">
        <f>'NSF FY 22-23'!C22</f>
        <v>insert name</v>
      </c>
      <c r="D22" s="104"/>
      <c r="E22" s="104"/>
      <c r="F22" s="104"/>
      <c r="G22" s="35"/>
      <c r="H22" s="116">
        <v>0</v>
      </c>
      <c r="I22" s="107">
        <f>H22*12</f>
        <v>0</v>
      </c>
      <c r="J22" s="86"/>
      <c r="K22" s="86"/>
      <c r="L22" s="50">
        <f>('NSF FY 26-27'!L22)*0.03+('NSF FY 26-27'!L22)</f>
        <v>0</v>
      </c>
      <c r="M22" s="115">
        <f>H22*L22</f>
        <v>0</v>
      </c>
      <c r="N22" s="125">
        <f>M22*'FRINGE RATES'!G5</f>
        <v>0</v>
      </c>
      <c r="O22" s="115">
        <f>N22+M22</f>
        <v>0</v>
      </c>
    </row>
    <row r="23" spans="1:15" ht="15.75" customHeight="1" x14ac:dyDescent="0.2">
      <c r="A23" s="47"/>
      <c r="B23" s="35">
        <v>5</v>
      </c>
      <c r="C23" s="114" t="str">
        <f>'NSF FY 22-23'!C23</f>
        <v>insert name</v>
      </c>
      <c r="D23" s="104"/>
      <c r="E23" s="104"/>
      <c r="F23" s="104"/>
      <c r="G23" s="35"/>
      <c r="H23" s="116">
        <v>0</v>
      </c>
      <c r="I23" s="107">
        <f>H23*12</f>
        <v>0</v>
      </c>
      <c r="J23" s="86"/>
      <c r="K23" s="86"/>
      <c r="L23" s="50">
        <f>('NSF FY 26-27'!L23)*0.03+('NSF FY 26-27'!L23)</f>
        <v>0</v>
      </c>
      <c r="M23" s="115">
        <f>H23*L23</f>
        <v>0</v>
      </c>
      <c r="N23" s="125">
        <f>M23*'FRINGE RATES'!G5</f>
        <v>0</v>
      </c>
      <c r="O23" s="115">
        <f>N23+M23</f>
        <v>0</v>
      </c>
    </row>
    <row r="24" spans="1:15" ht="15.75" customHeight="1" x14ac:dyDescent="0.2">
      <c r="A24" s="47"/>
      <c r="B24" s="35"/>
      <c r="C24" s="35"/>
      <c r="D24" s="35"/>
      <c r="E24" s="35"/>
      <c r="F24" s="35"/>
      <c r="G24" s="35"/>
      <c r="H24" s="33"/>
      <c r="J24" s="33"/>
      <c r="L24" s="33"/>
      <c r="M24" s="33"/>
      <c r="N24" s="33"/>
      <c r="O24" s="33"/>
    </row>
    <row r="25" spans="1:15" ht="15.75" customHeight="1" x14ac:dyDescent="0.2">
      <c r="A25" s="47"/>
      <c r="B25" s="129" t="s">
        <v>59</v>
      </c>
      <c r="C25" s="129"/>
      <c r="D25" s="129"/>
      <c r="E25" s="129"/>
      <c r="F25" s="129"/>
      <c r="G25" s="129"/>
      <c r="H25" s="129"/>
      <c r="I25" s="129"/>
      <c r="J25" s="129"/>
      <c r="K25" s="133"/>
      <c r="L25" s="139"/>
      <c r="M25" s="132">
        <f>SUM(M19:M23)</f>
        <v>0</v>
      </c>
      <c r="N25" s="132">
        <f>SUM(N19:N23)</f>
        <v>0</v>
      </c>
      <c r="O25" s="132">
        <f>SUM(O19:O23)</f>
        <v>0</v>
      </c>
    </row>
    <row r="26" spans="1:15" s="87" customFormat="1" x14ac:dyDescent="0.2">
      <c r="A26" s="47"/>
      <c r="B26" s="37"/>
      <c r="C26" s="37"/>
      <c r="D26" s="37"/>
      <c r="E26" s="37"/>
      <c r="F26" s="37"/>
      <c r="G26" s="37"/>
      <c r="H26" s="41" t="s">
        <v>50</v>
      </c>
      <c r="I26" s="37"/>
      <c r="J26" s="69" t="s">
        <v>37</v>
      </c>
      <c r="K26" s="37"/>
      <c r="L26" s="44" t="s">
        <v>6</v>
      </c>
      <c r="M26" s="8" t="s">
        <v>41</v>
      </c>
      <c r="N26" s="8" t="s">
        <v>42</v>
      </c>
      <c r="O26" s="7" t="s">
        <v>43</v>
      </c>
    </row>
    <row r="27" spans="1:15" ht="15.75" customHeight="1" x14ac:dyDescent="0.2">
      <c r="A27" s="47"/>
      <c r="B27" s="35"/>
      <c r="C27" s="35"/>
      <c r="D27" s="35"/>
      <c r="E27" s="35"/>
      <c r="F27" s="35"/>
      <c r="G27" s="35"/>
      <c r="H27" s="41" t="s">
        <v>51</v>
      </c>
      <c r="I27" s="41"/>
      <c r="J27" s="41" t="s">
        <v>52</v>
      </c>
      <c r="K27" s="41"/>
      <c r="L27" s="44"/>
      <c r="M27" s="8" t="s">
        <v>45</v>
      </c>
      <c r="N27" s="8" t="s">
        <v>46</v>
      </c>
      <c r="O27" s="9"/>
    </row>
    <row r="28" spans="1:15" ht="15.75" customHeight="1" x14ac:dyDescent="0.2">
      <c r="A28" s="46"/>
      <c r="B28" s="35" t="s">
        <v>60</v>
      </c>
      <c r="C28" s="35"/>
      <c r="D28" s="35"/>
      <c r="E28" s="35"/>
      <c r="F28" s="35"/>
      <c r="G28" s="35"/>
      <c r="H28" s="35"/>
      <c r="J28" s="35"/>
      <c r="L28" s="51"/>
      <c r="M28" s="51"/>
      <c r="N28" s="51"/>
      <c r="O28" s="50"/>
    </row>
    <row r="29" spans="1:15" ht="15.75" customHeight="1" x14ac:dyDescent="0.2">
      <c r="A29" s="46">
        <v>614520</v>
      </c>
      <c r="B29" s="35">
        <v>1</v>
      </c>
      <c r="C29" s="35" t="s">
        <v>61</v>
      </c>
      <c r="D29" s="35"/>
      <c r="E29" s="35"/>
      <c r="F29" s="35"/>
      <c r="G29" s="35"/>
      <c r="H29" s="56">
        <v>0</v>
      </c>
      <c r="I29" s="2"/>
      <c r="J29" s="56">
        <v>0</v>
      </c>
      <c r="K29" s="56"/>
      <c r="L29" s="122">
        <v>0</v>
      </c>
      <c r="M29" s="115">
        <f>H29*L29+J29*L29</f>
        <v>0</v>
      </c>
      <c r="N29" s="115">
        <f>M29*'FRINGE RATES'!G7</f>
        <v>0</v>
      </c>
      <c r="O29" s="115">
        <f>M29+N29</f>
        <v>0</v>
      </c>
    </row>
    <row r="30" spans="1:15" ht="15.75" customHeight="1" x14ac:dyDescent="0.2">
      <c r="A30" s="46">
        <v>614520</v>
      </c>
      <c r="B30" s="35">
        <v>2</v>
      </c>
      <c r="C30" s="35" t="s">
        <v>61</v>
      </c>
      <c r="D30" s="35"/>
      <c r="E30" s="35"/>
      <c r="F30" s="35"/>
      <c r="G30" s="35"/>
      <c r="H30" s="56">
        <v>0</v>
      </c>
      <c r="I30" s="2"/>
      <c r="J30" s="56">
        <v>0</v>
      </c>
      <c r="K30" s="56"/>
      <c r="L30" s="122">
        <v>0</v>
      </c>
      <c r="M30" s="115">
        <f>H30*L30+J30*L30</f>
        <v>0</v>
      </c>
      <c r="N30" s="115">
        <f>M30*'FRINGE RATES'!G7</f>
        <v>0</v>
      </c>
      <c r="O30" s="115">
        <f>M30+N30</f>
        <v>0</v>
      </c>
    </row>
    <row r="31" spans="1:15" ht="15.75" customHeight="1" x14ac:dyDescent="0.2">
      <c r="A31" s="46">
        <v>614520</v>
      </c>
      <c r="B31" s="35">
        <v>3</v>
      </c>
      <c r="C31" s="35" t="s">
        <v>61</v>
      </c>
      <c r="D31" s="35"/>
      <c r="E31" s="35"/>
      <c r="F31" s="35"/>
      <c r="G31" s="35"/>
      <c r="H31" s="56">
        <v>0</v>
      </c>
      <c r="I31" s="2"/>
      <c r="J31" s="56">
        <v>0</v>
      </c>
      <c r="K31" s="56"/>
      <c r="L31" s="122">
        <v>0</v>
      </c>
      <c r="M31" s="115">
        <f>H31*L31+J31*L31</f>
        <v>0</v>
      </c>
      <c r="N31" s="115">
        <f>M31*'FRINGE RATES'!G7</f>
        <v>0</v>
      </c>
      <c r="O31" s="115">
        <f>M31+N31</f>
        <v>0</v>
      </c>
    </row>
    <row r="32" spans="1:15" x14ac:dyDescent="0.2">
      <c r="A32" s="46">
        <v>614520</v>
      </c>
      <c r="B32" s="35">
        <v>4</v>
      </c>
      <c r="C32" s="35" t="s">
        <v>61</v>
      </c>
      <c r="D32" s="35"/>
      <c r="E32" s="35"/>
      <c r="F32" s="35"/>
      <c r="G32" s="35"/>
      <c r="H32" s="56">
        <v>0</v>
      </c>
      <c r="I32" s="2"/>
      <c r="J32" s="56">
        <v>0</v>
      </c>
      <c r="K32" s="56"/>
      <c r="L32" s="122">
        <v>0</v>
      </c>
      <c r="M32" s="115">
        <f>H32*L32+J32*L32</f>
        <v>0</v>
      </c>
      <c r="N32" s="115">
        <f>M32*'FRINGE RATES'!G7</f>
        <v>0</v>
      </c>
      <c r="O32" s="115">
        <f>M32+N32</f>
        <v>0</v>
      </c>
    </row>
    <row r="33" spans="1:15" x14ac:dyDescent="0.2">
      <c r="A33" s="46"/>
      <c r="B33" s="35"/>
      <c r="C33" s="35"/>
      <c r="D33" s="35"/>
      <c r="E33" s="35"/>
      <c r="F33" s="35"/>
      <c r="G33" s="35"/>
      <c r="H33" s="32"/>
      <c r="I33" s="32"/>
      <c r="J33" s="32"/>
      <c r="K33" s="32"/>
      <c r="L33" s="123"/>
      <c r="M33" s="32"/>
      <c r="N33" s="32"/>
      <c r="O33" s="32"/>
    </row>
    <row r="34" spans="1:15" x14ac:dyDescent="0.2">
      <c r="A34" s="46">
        <v>614120</v>
      </c>
      <c r="B34" s="35">
        <v>5</v>
      </c>
      <c r="C34" s="35" t="s">
        <v>64</v>
      </c>
      <c r="D34" s="35"/>
      <c r="E34" s="35"/>
      <c r="F34" s="35"/>
      <c r="G34" s="35"/>
      <c r="H34" s="56">
        <v>0</v>
      </c>
      <c r="I34" s="2"/>
      <c r="J34" s="56">
        <v>0</v>
      </c>
      <c r="K34" s="56"/>
      <c r="L34" s="122">
        <v>0</v>
      </c>
      <c r="M34" s="115">
        <f>H34*L34+J34*L34</f>
        <v>0</v>
      </c>
      <c r="N34" s="115">
        <f>M34*'FRINGE RATES'!G9</f>
        <v>0</v>
      </c>
      <c r="O34" s="115">
        <f>M34+N34</f>
        <v>0</v>
      </c>
    </row>
    <row r="35" spans="1:15" x14ac:dyDescent="0.2">
      <c r="A35" s="46">
        <v>614120</v>
      </c>
      <c r="B35" s="35">
        <v>6</v>
      </c>
      <c r="C35" s="35" t="s">
        <v>64</v>
      </c>
      <c r="D35" s="35"/>
      <c r="E35" s="35"/>
      <c r="F35" s="35"/>
      <c r="G35" s="35"/>
      <c r="H35" s="56">
        <v>0</v>
      </c>
      <c r="I35" s="2"/>
      <c r="J35" s="56">
        <v>0</v>
      </c>
      <c r="K35" s="56"/>
      <c r="L35" s="122">
        <v>0</v>
      </c>
      <c r="M35" s="115">
        <f>H35*L35+J35*L35</f>
        <v>0</v>
      </c>
      <c r="N35" s="115">
        <f>M35*'FRINGE RATES'!G9</f>
        <v>0</v>
      </c>
      <c r="O35" s="115">
        <f>M35+N35</f>
        <v>0</v>
      </c>
    </row>
    <row r="36" spans="1:15" x14ac:dyDescent="0.2">
      <c r="A36" s="46"/>
      <c r="B36" s="35"/>
      <c r="C36" s="35"/>
      <c r="D36" s="35"/>
      <c r="E36" s="35"/>
      <c r="F36" s="35"/>
      <c r="G36" s="37"/>
      <c r="H36" s="36"/>
      <c r="I36" s="37"/>
      <c r="J36" s="37"/>
      <c r="K36" s="37"/>
      <c r="L36" s="38"/>
      <c r="M36" s="48"/>
      <c r="N36" s="48"/>
      <c r="O36" s="49"/>
    </row>
    <row r="37" spans="1:15" x14ac:dyDescent="0.2">
      <c r="A37" s="47"/>
      <c r="B37" s="129" t="s">
        <v>63</v>
      </c>
      <c r="C37" s="129"/>
      <c r="D37" s="129"/>
      <c r="E37" s="129"/>
      <c r="F37" s="129"/>
      <c r="G37" s="129"/>
      <c r="H37" s="129"/>
      <c r="I37" s="129"/>
      <c r="J37" s="129"/>
      <c r="K37" s="129"/>
      <c r="L37" s="139"/>
      <c r="M37" s="132">
        <f>SUM(M29:M35)</f>
        <v>0</v>
      </c>
      <c r="N37" s="132">
        <f>SUM(N29:N35)</f>
        <v>0</v>
      </c>
      <c r="O37" s="132">
        <f>SUM(O29:O35)</f>
        <v>0</v>
      </c>
    </row>
    <row r="38" spans="1:15" x14ac:dyDescent="0.2">
      <c r="A38" s="46"/>
      <c r="B38" s="88"/>
    </row>
    <row r="39" spans="1:15" x14ac:dyDescent="0.2">
      <c r="A39" s="47"/>
      <c r="B39" s="57"/>
      <c r="C39" s="37"/>
      <c r="D39" s="37"/>
      <c r="E39" s="37"/>
      <c r="F39" s="37"/>
      <c r="G39" s="37"/>
      <c r="H39" s="37"/>
      <c r="J39" s="37"/>
      <c r="L39" s="43"/>
      <c r="M39" s="43"/>
      <c r="N39" s="43"/>
      <c r="O39" s="43"/>
    </row>
    <row r="40" spans="1:15" x14ac:dyDescent="0.2">
      <c r="A40" s="47"/>
      <c r="B40" s="129" t="s">
        <v>13</v>
      </c>
      <c r="C40" s="129"/>
      <c r="D40" s="129"/>
      <c r="E40" s="129"/>
      <c r="F40" s="129"/>
      <c r="G40" s="129"/>
      <c r="H40" s="129"/>
      <c r="I40" s="129"/>
      <c r="J40" s="129"/>
      <c r="K40" s="133"/>
      <c r="L40" s="139"/>
      <c r="M40" s="132">
        <f>+SUM(M15+M37+M25)</f>
        <v>0</v>
      </c>
      <c r="N40" s="132">
        <f>+SUM(N15+N37+N25)</f>
        <v>0</v>
      </c>
      <c r="O40" s="132">
        <f>+SUM(O15+O37+O25)</f>
        <v>0</v>
      </c>
    </row>
    <row r="41" spans="1:15" x14ac:dyDescent="0.2">
      <c r="A41" s="47"/>
      <c r="B41" s="35"/>
      <c r="C41" s="35"/>
      <c r="D41" s="35"/>
      <c r="E41" s="35"/>
      <c r="F41" s="35"/>
      <c r="G41" s="35"/>
      <c r="H41" s="35"/>
      <c r="J41" s="35"/>
      <c r="L41" s="34"/>
      <c r="M41" s="34"/>
      <c r="N41" s="34"/>
      <c r="O41" s="33"/>
    </row>
    <row r="42" spans="1:15" x14ac:dyDescent="0.2">
      <c r="A42" s="47"/>
      <c r="B42" s="35" t="s">
        <v>221</v>
      </c>
      <c r="C42" s="35"/>
      <c r="D42" s="35"/>
      <c r="E42" s="35"/>
      <c r="F42" s="35"/>
      <c r="G42" s="35"/>
      <c r="H42" s="35"/>
      <c r="J42" s="35"/>
      <c r="K42" s="34"/>
      <c r="L42" s="34"/>
      <c r="M42" s="34"/>
      <c r="N42" s="34"/>
      <c r="O42" s="33"/>
    </row>
    <row r="43" spans="1:15" x14ac:dyDescent="0.2">
      <c r="A43" s="47">
        <v>750000</v>
      </c>
      <c r="B43" s="35">
        <v>1</v>
      </c>
      <c r="C43" s="104"/>
      <c r="D43" s="104"/>
      <c r="E43" s="104"/>
      <c r="F43" s="104"/>
      <c r="G43" s="104"/>
      <c r="H43" s="104"/>
      <c r="I43" s="104"/>
      <c r="J43" s="104"/>
      <c r="K43" s="38"/>
      <c r="L43" s="34"/>
      <c r="M43" s="38"/>
      <c r="N43" s="34"/>
      <c r="O43" s="109">
        <v>0</v>
      </c>
    </row>
    <row r="44" spans="1:15" x14ac:dyDescent="0.2">
      <c r="A44" s="47">
        <v>750000</v>
      </c>
      <c r="B44" s="35">
        <v>2</v>
      </c>
      <c r="C44" s="104"/>
      <c r="D44" s="104"/>
      <c r="E44" s="104"/>
      <c r="F44" s="104"/>
      <c r="G44" s="104"/>
      <c r="H44" s="104"/>
      <c r="I44" s="104"/>
      <c r="J44" s="104"/>
      <c r="K44" s="38"/>
      <c r="L44" s="34"/>
      <c r="M44" s="38"/>
      <c r="N44" s="34"/>
      <c r="O44" s="109">
        <v>0</v>
      </c>
    </row>
    <row r="45" spans="1:15" x14ac:dyDescent="0.2">
      <c r="A45" s="47">
        <v>750000</v>
      </c>
      <c r="B45" s="35">
        <v>3</v>
      </c>
      <c r="C45" s="104"/>
      <c r="D45" s="104"/>
      <c r="E45" s="104"/>
      <c r="F45" s="104"/>
      <c r="G45" s="104"/>
      <c r="H45" s="104"/>
      <c r="I45" s="104"/>
      <c r="J45" s="104"/>
      <c r="K45" s="38"/>
      <c r="L45" s="34"/>
      <c r="M45" s="38"/>
      <c r="N45" s="34"/>
      <c r="O45" s="109">
        <v>0</v>
      </c>
    </row>
    <row r="46" spans="1:15" x14ac:dyDescent="0.2">
      <c r="A46" s="47">
        <v>750000</v>
      </c>
      <c r="B46" s="35">
        <v>4</v>
      </c>
      <c r="C46" s="104"/>
      <c r="D46" s="104"/>
      <c r="E46" s="104"/>
      <c r="F46" s="104"/>
      <c r="G46" s="104"/>
      <c r="H46" s="104"/>
      <c r="I46" s="104"/>
      <c r="J46" s="104"/>
      <c r="K46" s="38"/>
      <c r="L46" s="34"/>
      <c r="M46" s="38"/>
      <c r="N46" s="34"/>
      <c r="O46" s="109">
        <v>0</v>
      </c>
    </row>
    <row r="47" spans="1:15" x14ac:dyDescent="0.2">
      <c r="A47" s="47">
        <v>750000</v>
      </c>
      <c r="B47" s="35">
        <v>5</v>
      </c>
      <c r="C47" s="104"/>
      <c r="D47" s="104"/>
      <c r="E47" s="104"/>
      <c r="F47" s="104"/>
      <c r="G47" s="104"/>
      <c r="H47" s="104"/>
      <c r="I47" s="104"/>
      <c r="J47" s="104"/>
      <c r="K47" s="38"/>
      <c r="L47" s="34"/>
      <c r="M47" s="38"/>
      <c r="N47" s="34"/>
      <c r="O47" s="109">
        <v>0</v>
      </c>
    </row>
    <row r="48" spans="1:15" x14ac:dyDescent="0.2">
      <c r="A48" s="47"/>
      <c r="B48" s="35"/>
      <c r="C48" s="35"/>
      <c r="D48" s="35"/>
      <c r="E48" s="35"/>
      <c r="F48" s="35"/>
      <c r="G48" s="35"/>
      <c r="H48" s="35"/>
      <c r="J48" s="35"/>
      <c r="L48" s="34"/>
      <c r="M48" s="34"/>
      <c r="N48" s="34"/>
      <c r="O48" s="33"/>
    </row>
    <row r="49" spans="1:15" x14ac:dyDescent="0.2">
      <c r="A49" s="47"/>
      <c r="B49" s="129" t="s">
        <v>14</v>
      </c>
      <c r="C49" s="129"/>
      <c r="D49" s="129"/>
      <c r="E49" s="129"/>
      <c r="F49" s="129"/>
      <c r="G49" s="129"/>
      <c r="H49" s="129"/>
      <c r="I49" s="129"/>
      <c r="J49" s="129"/>
      <c r="K49" s="133"/>
      <c r="L49" s="133"/>
      <c r="M49" s="133"/>
      <c r="N49" s="133"/>
      <c r="O49" s="132">
        <f>+SUM(O43:O47)</f>
        <v>0</v>
      </c>
    </row>
    <row r="50" spans="1:15" x14ac:dyDescent="0.2">
      <c r="A50" s="47"/>
      <c r="B50" s="35"/>
      <c r="C50" s="35"/>
      <c r="D50" s="35"/>
      <c r="E50" s="35"/>
      <c r="F50" s="35"/>
      <c r="G50" s="35"/>
      <c r="H50" s="35"/>
      <c r="J50" s="35"/>
      <c r="K50" s="34"/>
      <c r="L50" s="34"/>
      <c r="M50" s="34"/>
      <c r="N50" s="34"/>
      <c r="O50" s="33"/>
    </row>
    <row r="51" spans="1:15" x14ac:dyDescent="0.2">
      <c r="A51" s="47"/>
      <c r="B51" s="35" t="s">
        <v>31</v>
      </c>
      <c r="C51" s="35"/>
      <c r="D51" s="35"/>
      <c r="E51" s="35"/>
      <c r="F51" s="35"/>
      <c r="G51" s="35"/>
      <c r="H51" s="35"/>
      <c r="J51" s="35"/>
      <c r="L51" s="35"/>
      <c r="M51" s="35"/>
      <c r="N51" s="34"/>
      <c r="O51" s="33"/>
    </row>
    <row r="52" spans="1:15" x14ac:dyDescent="0.2">
      <c r="A52" s="47">
        <v>731000</v>
      </c>
      <c r="B52" s="35">
        <v>1</v>
      </c>
      <c r="C52" s="35" t="s">
        <v>27</v>
      </c>
      <c r="D52" s="35"/>
      <c r="E52" s="35" t="s">
        <v>168</v>
      </c>
      <c r="F52" s="35"/>
      <c r="G52" s="42"/>
      <c r="H52" s="35"/>
      <c r="I52" s="42"/>
      <c r="J52" s="42"/>
      <c r="K52" s="42"/>
      <c r="L52" s="35"/>
      <c r="M52" s="42"/>
      <c r="N52" s="42"/>
      <c r="O52" s="109">
        <v>0</v>
      </c>
    </row>
    <row r="53" spans="1:15" x14ac:dyDescent="0.2">
      <c r="A53" s="47">
        <v>731310</v>
      </c>
      <c r="B53" s="35">
        <v>2</v>
      </c>
      <c r="C53" s="35" t="s">
        <v>32</v>
      </c>
      <c r="D53" s="35"/>
      <c r="E53" s="35"/>
      <c r="F53" s="35"/>
      <c r="G53" s="42"/>
      <c r="H53" s="35"/>
      <c r="I53" s="42"/>
      <c r="J53" s="42"/>
      <c r="K53" s="35" t="s">
        <v>169</v>
      </c>
      <c r="L53" s="35"/>
      <c r="M53" s="35"/>
      <c r="N53" s="42"/>
      <c r="O53" s="109">
        <v>0</v>
      </c>
    </row>
    <row r="54" spans="1:15" x14ac:dyDescent="0.2">
      <c r="A54" s="47"/>
      <c r="B54" s="35"/>
      <c r="C54" s="35"/>
      <c r="D54" s="35"/>
      <c r="E54" s="35"/>
      <c r="F54" s="35"/>
      <c r="G54" s="35"/>
      <c r="H54" s="35"/>
      <c r="J54" s="35"/>
      <c r="K54" s="34"/>
      <c r="L54" s="34"/>
      <c r="M54" s="34"/>
      <c r="N54" s="34"/>
      <c r="O54" s="33"/>
    </row>
    <row r="55" spans="1:15" x14ac:dyDescent="0.2">
      <c r="A55" s="47"/>
      <c r="B55" s="129" t="s">
        <v>15</v>
      </c>
      <c r="C55" s="129"/>
      <c r="D55" s="129"/>
      <c r="E55" s="129"/>
      <c r="F55" s="129"/>
      <c r="G55" s="129"/>
      <c r="H55" s="129"/>
      <c r="I55" s="129"/>
      <c r="J55" s="129"/>
      <c r="K55" s="133"/>
      <c r="L55" s="133"/>
      <c r="M55" s="133"/>
      <c r="N55" s="133"/>
      <c r="O55" s="132">
        <f>SUM(O52:O53)</f>
        <v>0</v>
      </c>
    </row>
    <row r="56" spans="1:15" x14ac:dyDescent="0.2">
      <c r="A56" s="47"/>
      <c r="B56" s="35"/>
      <c r="C56" s="35"/>
      <c r="D56" s="35"/>
      <c r="E56" s="35"/>
      <c r="F56" s="35"/>
      <c r="G56" s="35"/>
      <c r="H56" s="35"/>
      <c r="J56" s="35"/>
      <c r="K56" s="34"/>
      <c r="L56" s="34"/>
      <c r="M56" s="34"/>
      <c r="N56" s="34"/>
      <c r="O56" s="33"/>
    </row>
    <row r="57" spans="1:15" x14ac:dyDescent="0.2">
      <c r="A57" s="47"/>
      <c r="B57" s="35" t="s">
        <v>104</v>
      </c>
      <c r="C57" s="35"/>
      <c r="D57" s="35"/>
      <c r="E57" s="35"/>
      <c r="F57" s="34"/>
      <c r="G57" s="35"/>
      <c r="H57" s="35"/>
      <c r="J57" s="35"/>
      <c r="K57" s="34"/>
      <c r="L57" s="34"/>
      <c r="M57" s="34"/>
      <c r="N57" s="34"/>
      <c r="O57" s="33"/>
    </row>
    <row r="58" spans="1:15" x14ac:dyDescent="0.2">
      <c r="A58" s="47">
        <v>719549</v>
      </c>
      <c r="B58" s="35">
        <v>1</v>
      </c>
      <c r="C58" s="35" t="s">
        <v>33</v>
      </c>
      <c r="D58" s="35"/>
      <c r="E58" s="35"/>
      <c r="F58" s="38"/>
      <c r="G58" s="35"/>
      <c r="H58" s="35"/>
      <c r="J58" s="35"/>
      <c r="K58" s="38"/>
      <c r="L58" s="34"/>
      <c r="M58" s="38"/>
      <c r="N58" s="34"/>
      <c r="O58" s="109">
        <v>0</v>
      </c>
    </row>
    <row r="59" spans="1:15" x14ac:dyDescent="0.2">
      <c r="A59" s="47">
        <v>731129</v>
      </c>
      <c r="B59" s="35">
        <v>2</v>
      </c>
      <c r="C59" s="35" t="s">
        <v>20</v>
      </c>
      <c r="D59" s="35"/>
      <c r="E59" s="35"/>
      <c r="F59" s="38"/>
      <c r="G59" s="35"/>
      <c r="H59" s="35"/>
      <c r="J59" s="35"/>
      <c r="K59" s="38"/>
      <c r="L59" s="34"/>
      <c r="M59" s="38"/>
      <c r="N59" s="34"/>
      <c r="O59" s="109">
        <v>0</v>
      </c>
    </row>
    <row r="60" spans="1:15" x14ac:dyDescent="0.2">
      <c r="A60" s="47">
        <v>731159</v>
      </c>
      <c r="B60" s="35">
        <v>3</v>
      </c>
      <c r="C60" s="35" t="s">
        <v>21</v>
      </c>
      <c r="D60" s="35"/>
      <c r="E60" s="35"/>
      <c r="F60" s="38"/>
      <c r="G60" s="35"/>
      <c r="H60" s="35"/>
      <c r="J60" s="35"/>
      <c r="K60" s="38"/>
      <c r="L60" s="34"/>
      <c r="M60" s="38"/>
      <c r="N60" s="34"/>
      <c r="O60" s="109">
        <v>0</v>
      </c>
    </row>
    <row r="61" spans="1:15" x14ac:dyDescent="0.2">
      <c r="A61" s="47">
        <v>729909</v>
      </c>
      <c r="B61" s="35">
        <v>4</v>
      </c>
      <c r="C61" s="35" t="s">
        <v>22</v>
      </c>
      <c r="D61" s="35"/>
      <c r="E61" s="35"/>
      <c r="F61" s="38"/>
      <c r="G61" s="35"/>
      <c r="H61" s="35"/>
      <c r="J61" s="35"/>
      <c r="K61" s="38"/>
      <c r="L61" s="34"/>
      <c r="M61" s="38"/>
      <c r="N61" s="34"/>
      <c r="O61" s="109">
        <v>0</v>
      </c>
    </row>
    <row r="62" spans="1:15" x14ac:dyDescent="0.2">
      <c r="A62" s="47"/>
      <c r="B62" s="35"/>
      <c r="C62" s="35"/>
      <c r="D62" s="35"/>
      <c r="E62" s="35"/>
      <c r="F62" s="34"/>
      <c r="G62" s="35"/>
      <c r="H62" s="35"/>
      <c r="J62" s="35"/>
      <c r="K62" s="34"/>
      <c r="L62" s="34"/>
      <c r="M62" s="34"/>
      <c r="N62" s="34"/>
      <c r="O62" s="33"/>
    </row>
    <row r="63" spans="1:15" x14ac:dyDescent="0.2">
      <c r="A63" s="47"/>
      <c r="B63" s="129" t="s">
        <v>103</v>
      </c>
      <c r="C63" s="129"/>
      <c r="D63" s="129"/>
      <c r="E63" s="129"/>
      <c r="F63" s="133"/>
      <c r="G63" s="129"/>
      <c r="H63" s="129"/>
      <c r="I63" s="129"/>
      <c r="J63" s="129"/>
      <c r="K63" s="133"/>
      <c r="L63" s="133"/>
      <c r="M63" s="133"/>
      <c r="N63" s="133"/>
      <c r="O63" s="132">
        <f>SUM(O58:O61)</f>
        <v>0</v>
      </c>
    </row>
    <row r="64" spans="1:15" x14ac:dyDescent="0.2">
      <c r="A64" s="47"/>
      <c r="B64" s="35"/>
      <c r="C64" s="35"/>
      <c r="D64" s="35"/>
      <c r="E64" s="35"/>
      <c r="F64" s="35"/>
      <c r="G64" s="35"/>
      <c r="H64" s="35"/>
      <c r="J64" s="35"/>
      <c r="K64" s="34"/>
      <c r="L64" s="34"/>
      <c r="M64" s="34"/>
      <c r="N64" s="34"/>
      <c r="O64" s="33"/>
    </row>
    <row r="65" spans="1:15" x14ac:dyDescent="0.2">
      <c r="A65" s="47"/>
      <c r="B65" s="35" t="s">
        <v>23</v>
      </c>
      <c r="C65" s="35"/>
      <c r="D65" s="35"/>
      <c r="E65" s="35"/>
      <c r="F65" s="35"/>
      <c r="G65" s="35"/>
      <c r="H65" s="35"/>
      <c r="J65" s="35"/>
      <c r="K65" s="34"/>
      <c r="L65" s="34"/>
      <c r="M65" s="34"/>
      <c r="N65" s="34"/>
      <c r="O65" s="33"/>
    </row>
    <row r="66" spans="1:15" x14ac:dyDescent="0.2">
      <c r="A66" s="47"/>
      <c r="B66" s="35">
        <v>1</v>
      </c>
      <c r="C66" s="170" t="s">
        <v>24</v>
      </c>
      <c r="D66" s="35"/>
      <c r="E66" s="35"/>
      <c r="F66" s="35"/>
      <c r="G66" s="35"/>
      <c r="H66" s="35"/>
      <c r="J66" s="35"/>
      <c r="K66" s="38"/>
      <c r="L66" s="34"/>
      <c r="M66" s="38"/>
      <c r="N66" s="34"/>
      <c r="O66" s="173"/>
    </row>
    <row r="67" spans="1:15" x14ac:dyDescent="0.2">
      <c r="A67" s="47">
        <v>729900</v>
      </c>
      <c r="B67" s="35"/>
      <c r="C67" s="35" t="s">
        <v>54</v>
      </c>
      <c r="D67" s="35"/>
      <c r="E67" s="35"/>
      <c r="F67" s="35"/>
      <c r="G67" s="35"/>
      <c r="H67" s="35"/>
      <c r="J67" s="35"/>
      <c r="K67" s="38"/>
      <c r="L67" s="34"/>
      <c r="M67" s="38"/>
      <c r="N67" s="34"/>
      <c r="O67" s="109">
        <v>0</v>
      </c>
    </row>
    <row r="68" spans="1:15" x14ac:dyDescent="0.2">
      <c r="A68" s="47">
        <v>753930</v>
      </c>
      <c r="B68" s="35"/>
      <c r="C68" s="35" t="s">
        <v>55</v>
      </c>
      <c r="D68" s="35"/>
      <c r="E68" s="35"/>
      <c r="F68" s="35"/>
      <c r="G68" s="35"/>
      <c r="H68" s="35"/>
      <c r="J68" s="35"/>
      <c r="K68" s="38"/>
      <c r="L68" s="34"/>
      <c r="M68" s="38"/>
      <c r="N68" s="34"/>
      <c r="O68" s="109">
        <v>0</v>
      </c>
    </row>
    <row r="69" spans="1:15" x14ac:dyDescent="0.2">
      <c r="A69" s="47">
        <v>754534</v>
      </c>
      <c r="B69" s="35"/>
      <c r="C69" s="35" t="s">
        <v>56</v>
      </c>
      <c r="D69" s="35"/>
      <c r="E69" s="35"/>
      <c r="F69" s="35"/>
      <c r="G69" s="35"/>
      <c r="H69" s="35"/>
      <c r="J69" s="35"/>
      <c r="K69" s="38"/>
      <c r="L69" s="34"/>
      <c r="M69" s="38"/>
      <c r="N69" s="34"/>
      <c r="O69" s="109">
        <v>0</v>
      </c>
    </row>
    <row r="70" spans="1:15" x14ac:dyDescent="0.2">
      <c r="A70" s="47"/>
      <c r="B70" s="35"/>
      <c r="C70" s="174" t="s">
        <v>126</v>
      </c>
      <c r="D70" s="174"/>
      <c r="E70" s="174"/>
      <c r="F70" s="174"/>
      <c r="G70" s="174"/>
      <c r="H70" s="174"/>
      <c r="I70" s="174"/>
      <c r="J70" s="174"/>
      <c r="K70" s="175"/>
      <c r="L70" s="175"/>
      <c r="M70" s="175"/>
      <c r="N70" s="175"/>
      <c r="O70" s="177">
        <f>SUM(O67:O69)</f>
        <v>0</v>
      </c>
    </row>
    <row r="71" spans="1:15" x14ac:dyDescent="0.2">
      <c r="A71" s="47">
        <v>720000</v>
      </c>
      <c r="B71" s="35">
        <v>2</v>
      </c>
      <c r="C71" s="35" t="s">
        <v>25</v>
      </c>
      <c r="D71" s="35"/>
      <c r="E71" s="35"/>
      <c r="F71" s="35"/>
      <c r="G71" s="35"/>
      <c r="H71" s="35"/>
      <c r="J71" s="35"/>
      <c r="K71" s="38"/>
      <c r="L71" s="34"/>
      <c r="M71" s="38"/>
      <c r="N71" s="34"/>
      <c r="O71" s="109">
        <v>0</v>
      </c>
    </row>
    <row r="72" spans="1:15" x14ac:dyDescent="0.2">
      <c r="A72" s="47">
        <v>734100</v>
      </c>
      <c r="B72" s="35">
        <v>3</v>
      </c>
      <c r="C72" s="35" t="s">
        <v>36</v>
      </c>
      <c r="D72" s="35"/>
      <c r="E72" s="35"/>
      <c r="F72" s="35"/>
      <c r="G72" s="35"/>
      <c r="H72" s="35"/>
      <c r="J72" s="35"/>
      <c r="K72" s="38"/>
      <c r="L72" s="34"/>
      <c r="M72" s="38"/>
      <c r="N72" s="34"/>
      <c r="O72" s="109">
        <v>0</v>
      </c>
    </row>
    <row r="73" spans="1:15" x14ac:dyDescent="0.2">
      <c r="A73" s="47">
        <v>732000</v>
      </c>
      <c r="B73" s="35">
        <v>4</v>
      </c>
      <c r="C73" s="35" t="s">
        <v>128</v>
      </c>
      <c r="D73" s="35"/>
      <c r="E73" s="35"/>
      <c r="F73" s="35"/>
      <c r="G73" s="35"/>
      <c r="H73" s="35"/>
      <c r="J73" s="35"/>
      <c r="K73" s="38"/>
      <c r="L73" s="34"/>
      <c r="M73" s="38"/>
      <c r="N73" s="34"/>
      <c r="O73" s="109">
        <v>0</v>
      </c>
    </row>
    <row r="74" spans="1:15" x14ac:dyDescent="0.2">
      <c r="A74" s="47">
        <v>719535</v>
      </c>
      <c r="B74" s="35">
        <v>5</v>
      </c>
      <c r="C74" s="35" t="s">
        <v>130</v>
      </c>
      <c r="D74" s="35"/>
      <c r="E74" s="35"/>
      <c r="F74" s="35"/>
      <c r="G74" s="35"/>
      <c r="H74" s="35"/>
      <c r="J74" s="35"/>
      <c r="K74" s="38"/>
      <c r="L74" s="34"/>
      <c r="M74" s="38"/>
      <c r="N74" s="34"/>
      <c r="O74" s="109">
        <v>0</v>
      </c>
    </row>
    <row r="75" spans="1:15" x14ac:dyDescent="0.2">
      <c r="A75" s="47">
        <v>719540</v>
      </c>
      <c r="B75" s="35">
        <v>6</v>
      </c>
      <c r="C75" s="35" t="s">
        <v>131</v>
      </c>
      <c r="D75" s="35"/>
      <c r="E75" s="35"/>
      <c r="F75" s="35"/>
      <c r="G75" s="35"/>
      <c r="H75" s="35"/>
      <c r="J75" s="35"/>
      <c r="K75" s="38"/>
      <c r="L75" s="34"/>
      <c r="M75" s="38"/>
      <c r="N75" s="34"/>
      <c r="O75" s="109">
        <v>0</v>
      </c>
    </row>
    <row r="76" spans="1:15" x14ac:dyDescent="0.2">
      <c r="A76" s="47">
        <v>765900</v>
      </c>
      <c r="B76" s="35">
        <v>7</v>
      </c>
      <c r="C76" s="35" t="s">
        <v>57</v>
      </c>
      <c r="D76" s="35"/>
      <c r="E76" s="35"/>
      <c r="F76" s="35"/>
      <c r="G76" s="35"/>
      <c r="H76" s="35"/>
      <c r="J76" s="35"/>
      <c r="K76" s="38"/>
      <c r="L76" s="34"/>
      <c r="M76" s="38"/>
      <c r="N76" s="34"/>
      <c r="O76" s="109">
        <v>0</v>
      </c>
    </row>
    <row r="77" spans="1:15" x14ac:dyDescent="0.2">
      <c r="A77" s="47">
        <v>786700</v>
      </c>
      <c r="B77" s="35">
        <v>8</v>
      </c>
      <c r="C77" s="35" t="s">
        <v>127</v>
      </c>
      <c r="D77" s="35"/>
      <c r="E77" s="35"/>
      <c r="F77" s="35"/>
      <c r="G77" s="35"/>
      <c r="H77" s="35"/>
      <c r="J77" s="35"/>
      <c r="K77" s="38"/>
      <c r="L77" s="34"/>
      <c r="M77" s="38"/>
      <c r="N77" s="34"/>
      <c r="O77" s="109">
        <v>0</v>
      </c>
    </row>
    <row r="78" spans="1:15" x14ac:dyDescent="0.2">
      <c r="A78" s="47"/>
      <c r="B78" s="35"/>
      <c r="C78" s="35"/>
      <c r="D78" s="35"/>
      <c r="E78" s="35"/>
      <c r="F78" s="35"/>
      <c r="G78" s="35"/>
      <c r="H78" s="35"/>
      <c r="J78" s="35"/>
      <c r="K78" s="38"/>
      <c r="L78" s="34"/>
      <c r="M78" s="38"/>
      <c r="N78" s="34"/>
      <c r="O78" s="33"/>
    </row>
    <row r="79" spans="1:15" x14ac:dyDescent="0.2">
      <c r="A79" s="47"/>
      <c r="B79" s="129" t="s">
        <v>16</v>
      </c>
      <c r="C79" s="129"/>
      <c r="D79" s="129"/>
      <c r="E79" s="129"/>
      <c r="F79" s="129"/>
      <c r="G79" s="129"/>
      <c r="H79" s="129"/>
      <c r="I79" s="129"/>
      <c r="J79" s="129"/>
      <c r="K79" s="133"/>
      <c r="L79" s="133"/>
      <c r="M79" s="133"/>
      <c r="N79" s="133"/>
      <c r="O79" s="132">
        <f>SUM(O70:O77)</f>
        <v>0</v>
      </c>
    </row>
    <row r="80" spans="1:15" x14ac:dyDescent="0.2">
      <c r="A80" s="47"/>
      <c r="B80" s="35"/>
      <c r="C80" s="35"/>
      <c r="D80" s="35"/>
      <c r="E80" s="35"/>
      <c r="F80" s="35"/>
      <c r="G80" s="35"/>
      <c r="H80" s="35"/>
      <c r="J80" s="35"/>
      <c r="K80" s="34"/>
      <c r="L80" s="34"/>
      <c r="M80" s="34"/>
      <c r="N80" s="34"/>
      <c r="O80" s="33"/>
    </row>
    <row r="81" spans="1:15" x14ac:dyDescent="0.2">
      <c r="A81" s="47"/>
      <c r="B81" s="129" t="s">
        <v>11</v>
      </c>
      <c r="C81" s="129"/>
      <c r="D81" s="129"/>
      <c r="E81" s="129"/>
      <c r="F81" s="129"/>
      <c r="G81" s="129"/>
      <c r="H81" s="129"/>
      <c r="I81" s="129"/>
      <c r="J81" s="129"/>
      <c r="K81" s="133"/>
      <c r="L81" s="133"/>
      <c r="M81" s="133"/>
      <c r="N81" s="133"/>
      <c r="O81" s="132">
        <f>SUM(O40+O49+O55+O63+O79)</f>
        <v>0</v>
      </c>
    </row>
    <row r="82" spans="1:15" x14ac:dyDescent="0.2">
      <c r="A82" s="47"/>
      <c r="O82" s="89"/>
    </row>
    <row r="83" spans="1:15" x14ac:dyDescent="0.2">
      <c r="A83" s="47">
        <v>786950</v>
      </c>
      <c r="B83" s="35" t="s">
        <v>26</v>
      </c>
      <c r="C83" s="35"/>
      <c r="D83" s="35"/>
      <c r="E83" s="35"/>
      <c r="G83" s="35" t="s">
        <v>34</v>
      </c>
      <c r="H83" s="118">
        <v>0.38</v>
      </c>
      <c r="L83" s="35" t="s">
        <v>35</v>
      </c>
      <c r="M83" s="110">
        <f>O81-(O49+O63+O75+O76)</f>
        <v>0</v>
      </c>
      <c r="N83" s="34"/>
      <c r="O83" s="115">
        <f>SUM(M83*H83)</f>
        <v>0</v>
      </c>
    </row>
    <row r="84" spans="1:15" x14ac:dyDescent="0.2">
      <c r="A84" s="90"/>
      <c r="B84" s="35"/>
      <c r="C84" s="35"/>
      <c r="D84" s="35"/>
      <c r="E84" s="35"/>
      <c r="F84" s="35"/>
      <c r="G84" s="35"/>
      <c r="H84" s="35"/>
      <c r="J84" s="35"/>
      <c r="K84" s="34"/>
      <c r="L84" s="34"/>
      <c r="M84" s="34"/>
      <c r="N84" s="34"/>
      <c r="O84" s="33"/>
    </row>
    <row r="85" spans="1:15" s="35" customFormat="1" x14ac:dyDescent="0.2">
      <c r="A85" s="90"/>
      <c r="B85" s="129" t="s">
        <v>12</v>
      </c>
      <c r="C85" s="129"/>
      <c r="D85" s="129"/>
      <c r="E85" s="129"/>
      <c r="F85" s="129"/>
      <c r="G85" s="129"/>
      <c r="H85" s="129"/>
      <c r="I85" s="129"/>
      <c r="J85" s="129"/>
      <c r="K85" s="133"/>
      <c r="L85" s="133"/>
      <c r="M85" s="133"/>
      <c r="N85" s="133"/>
      <c r="O85" s="132">
        <f>SUM(O81+O83)</f>
        <v>0</v>
      </c>
    </row>
    <row r="86" spans="1:15" x14ac:dyDescent="0.2">
      <c r="A86" s="90"/>
      <c r="B86" s="92"/>
      <c r="C86" s="92"/>
      <c r="D86" s="37"/>
      <c r="E86" s="37"/>
      <c r="F86" s="38"/>
      <c r="G86" s="37"/>
      <c r="H86" s="37"/>
      <c r="I86" s="37"/>
      <c r="J86" s="37"/>
      <c r="K86" s="37"/>
      <c r="L86" s="38"/>
      <c r="M86" s="38"/>
      <c r="N86" s="38"/>
      <c r="O86" s="38"/>
    </row>
    <row r="87" spans="1:15" x14ac:dyDescent="0.2">
      <c r="A87" s="91"/>
      <c r="B87" s="350" t="s">
        <v>4</v>
      </c>
      <c r="C87" s="350"/>
      <c r="D87" s="350"/>
      <c r="E87" s="350"/>
      <c r="F87" s="350"/>
      <c r="G87" s="350"/>
      <c r="H87" s="350"/>
      <c r="I87" s="350"/>
      <c r="J87" s="350"/>
      <c r="K87" s="350"/>
      <c r="L87" s="350"/>
      <c r="M87" s="350"/>
      <c r="N87" s="350"/>
      <c r="O87" s="350"/>
    </row>
    <row r="88" spans="1:15" x14ac:dyDescent="0.2">
      <c r="A88" s="91"/>
      <c r="B88" s="350"/>
      <c r="C88" s="350"/>
      <c r="D88" s="350"/>
      <c r="E88" s="350"/>
      <c r="F88" s="350"/>
      <c r="G88" s="350"/>
      <c r="H88" s="350"/>
      <c r="I88" s="350"/>
      <c r="J88" s="350"/>
      <c r="K88" s="350"/>
      <c r="L88" s="350"/>
      <c r="M88" s="350"/>
      <c r="N88" s="350"/>
      <c r="O88" s="350"/>
    </row>
    <row r="89" spans="1:15" x14ac:dyDescent="0.2">
      <c r="A89" s="91"/>
      <c r="B89" s="350"/>
      <c r="C89" s="350"/>
      <c r="D89" s="350"/>
      <c r="E89" s="350"/>
      <c r="F89" s="350"/>
      <c r="G89" s="350"/>
      <c r="H89" s="350"/>
      <c r="I89" s="350"/>
      <c r="J89" s="350"/>
      <c r="K89" s="350"/>
      <c r="L89" s="350"/>
      <c r="M89" s="350"/>
      <c r="N89" s="350"/>
      <c r="O89" s="350"/>
    </row>
    <row r="90" spans="1:15" x14ac:dyDescent="0.2">
      <c r="A90" s="91"/>
      <c r="B90" s="350"/>
      <c r="C90" s="350"/>
      <c r="D90" s="350"/>
      <c r="E90" s="350"/>
      <c r="F90" s="350"/>
      <c r="G90" s="350"/>
      <c r="H90" s="350"/>
      <c r="I90" s="350"/>
      <c r="J90" s="350"/>
      <c r="K90" s="350"/>
      <c r="L90" s="350"/>
      <c r="M90" s="350"/>
      <c r="N90" s="350"/>
      <c r="O90" s="350"/>
    </row>
    <row r="91" spans="1:15" x14ac:dyDescent="0.2">
      <c r="A91" s="91"/>
      <c r="B91" s="350"/>
      <c r="C91" s="350"/>
      <c r="D91" s="350"/>
      <c r="E91" s="350"/>
      <c r="F91" s="350"/>
      <c r="G91" s="350"/>
      <c r="H91" s="350"/>
      <c r="I91" s="350"/>
      <c r="J91" s="350"/>
      <c r="K91" s="350"/>
      <c r="L91" s="350"/>
      <c r="M91" s="350"/>
      <c r="N91" s="350"/>
      <c r="O91" s="350"/>
    </row>
    <row r="92" spans="1:15" x14ac:dyDescent="0.2">
      <c r="A92" s="91"/>
      <c r="B92" s="350"/>
      <c r="C92" s="350"/>
      <c r="D92" s="350"/>
      <c r="E92" s="350"/>
      <c r="F92" s="350"/>
      <c r="G92" s="350"/>
      <c r="H92" s="350"/>
      <c r="I92" s="350"/>
      <c r="J92" s="350"/>
      <c r="K92" s="350"/>
      <c r="L92" s="350"/>
      <c r="M92" s="350"/>
      <c r="N92" s="350"/>
      <c r="O92" s="350"/>
    </row>
    <row r="93" spans="1:15" x14ac:dyDescent="0.2">
      <c r="A93" s="91"/>
      <c r="B93" s="350"/>
      <c r="C93" s="350"/>
      <c r="D93" s="350"/>
      <c r="E93" s="350"/>
      <c r="F93" s="350"/>
      <c r="G93" s="350"/>
      <c r="H93" s="350"/>
      <c r="I93" s="350"/>
      <c r="J93" s="350"/>
      <c r="K93" s="350"/>
      <c r="L93" s="350"/>
      <c r="M93" s="350"/>
      <c r="N93" s="350"/>
      <c r="O93" s="350"/>
    </row>
    <row r="94" spans="1:15" x14ac:dyDescent="0.2">
      <c r="A94" s="91"/>
      <c r="B94" s="350"/>
      <c r="C94" s="350"/>
      <c r="D94" s="350"/>
      <c r="E94" s="350"/>
      <c r="F94" s="350"/>
      <c r="G94" s="350"/>
      <c r="H94" s="350"/>
      <c r="I94" s="350"/>
      <c r="J94" s="350"/>
      <c r="K94" s="350"/>
      <c r="L94" s="350"/>
      <c r="M94" s="350"/>
      <c r="N94" s="350"/>
      <c r="O94" s="350"/>
    </row>
    <row r="95" spans="1:15" x14ac:dyDescent="0.2">
      <c r="A95" s="91"/>
      <c r="B95" s="350"/>
      <c r="C95" s="350"/>
      <c r="D95" s="350"/>
      <c r="E95" s="350"/>
      <c r="F95" s="350"/>
      <c r="G95" s="350"/>
      <c r="H95" s="350"/>
      <c r="I95" s="350"/>
      <c r="J95" s="350"/>
      <c r="K95" s="350"/>
      <c r="L95" s="350"/>
      <c r="M95" s="350"/>
      <c r="N95" s="350"/>
      <c r="O95" s="350"/>
    </row>
    <row r="96" spans="1:15" x14ac:dyDescent="0.2">
      <c r="A96" s="91"/>
      <c r="B96" s="350"/>
      <c r="C96" s="350"/>
      <c r="D96" s="350"/>
      <c r="E96" s="350"/>
      <c r="F96" s="350"/>
      <c r="G96" s="350"/>
      <c r="H96" s="350"/>
      <c r="I96" s="350"/>
      <c r="J96" s="350"/>
      <c r="K96" s="350"/>
      <c r="L96" s="350"/>
      <c r="M96" s="350"/>
      <c r="N96" s="350"/>
      <c r="O96" s="350"/>
    </row>
    <row r="97" spans="1:15" x14ac:dyDescent="0.2">
      <c r="A97" s="91"/>
      <c r="B97" s="350"/>
      <c r="C97" s="350"/>
      <c r="D97" s="350"/>
      <c r="E97" s="350"/>
      <c r="F97" s="350"/>
      <c r="G97" s="350"/>
      <c r="H97" s="350"/>
      <c r="I97" s="350"/>
      <c r="J97" s="350"/>
      <c r="K97" s="350"/>
      <c r="L97" s="350"/>
      <c r="M97" s="350"/>
      <c r="N97" s="350"/>
      <c r="O97" s="350"/>
    </row>
    <row r="98" spans="1:15" x14ac:dyDescent="0.2">
      <c r="A98" s="91"/>
      <c r="B98" s="93"/>
      <c r="C98" s="93"/>
      <c r="D98" s="93"/>
      <c r="E98" s="93"/>
      <c r="F98" s="93"/>
      <c r="G98" s="93"/>
      <c r="H98" s="93"/>
      <c r="I98" s="37"/>
      <c r="J98" s="93"/>
      <c r="K98" s="37"/>
      <c r="L98" s="93"/>
      <c r="M98" s="93"/>
      <c r="N98" s="93"/>
      <c r="O98" s="93"/>
    </row>
    <row r="99" spans="1:15" x14ac:dyDescent="0.2">
      <c r="A99" s="91"/>
      <c r="B99" s="92"/>
      <c r="C99" s="92"/>
      <c r="D99" s="37"/>
      <c r="E99" s="37"/>
      <c r="F99" s="37"/>
      <c r="G99" s="37"/>
      <c r="H99" s="37"/>
      <c r="I99" s="94"/>
      <c r="J99" s="37"/>
      <c r="K99" s="94"/>
      <c r="L99" s="38"/>
      <c r="M99" s="38"/>
      <c r="N99" s="38"/>
      <c r="O99" s="38"/>
    </row>
    <row r="100" spans="1:15" x14ac:dyDescent="0.2">
      <c r="A100" s="91"/>
      <c r="B100" s="92"/>
      <c r="C100" s="92"/>
      <c r="D100" s="37"/>
      <c r="E100" s="37"/>
      <c r="F100" s="37"/>
      <c r="G100" s="37"/>
      <c r="H100" s="37"/>
      <c r="I100" s="93"/>
      <c r="J100" s="37"/>
      <c r="K100" s="93"/>
      <c r="L100" s="38"/>
      <c r="M100" s="38"/>
      <c r="N100" s="38"/>
      <c r="O100" s="38"/>
    </row>
    <row r="101" spans="1:15" x14ac:dyDescent="0.2">
      <c r="A101" s="91"/>
      <c r="B101" s="92"/>
      <c r="C101" s="92"/>
      <c r="D101" s="37"/>
      <c r="E101" s="37"/>
      <c r="F101" s="37"/>
      <c r="G101" s="37"/>
      <c r="H101" s="37"/>
      <c r="I101" s="37"/>
      <c r="J101" s="37"/>
      <c r="K101" s="38"/>
      <c r="L101" s="38"/>
      <c r="M101" s="38"/>
      <c r="N101" s="38"/>
      <c r="O101" s="38"/>
    </row>
    <row r="102" spans="1:15" x14ac:dyDescent="0.2">
      <c r="A102" s="91"/>
      <c r="B102" s="92"/>
      <c r="C102" s="92"/>
      <c r="D102" s="37"/>
      <c r="E102" s="37"/>
      <c r="F102" s="37"/>
      <c r="G102" s="37"/>
      <c r="H102" s="37"/>
      <c r="I102" s="37"/>
      <c r="J102" s="37"/>
      <c r="K102" s="38"/>
      <c r="L102" s="38"/>
      <c r="M102" s="38"/>
      <c r="N102" s="38"/>
      <c r="O102" s="37"/>
    </row>
    <row r="103" spans="1:15" x14ac:dyDescent="0.2">
      <c r="A103" s="91"/>
      <c r="B103" s="92"/>
      <c r="C103" s="92"/>
      <c r="D103" s="37"/>
      <c r="E103" s="37"/>
      <c r="F103" s="37"/>
      <c r="G103" s="37"/>
      <c r="H103" s="37"/>
      <c r="I103" s="37"/>
      <c r="J103" s="37"/>
      <c r="K103" s="38"/>
      <c r="L103" s="38"/>
      <c r="M103" s="38"/>
      <c r="N103" s="38"/>
      <c r="O103" s="38"/>
    </row>
    <row r="104" spans="1:15" x14ac:dyDescent="0.2">
      <c r="A104" s="91"/>
      <c r="B104" s="92"/>
      <c r="C104" s="92"/>
      <c r="D104" s="37"/>
      <c r="E104" s="37"/>
      <c r="F104" s="37"/>
      <c r="G104" s="37"/>
      <c r="H104" s="37"/>
      <c r="I104" s="37"/>
      <c r="J104" s="37"/>
      <c r="K104" s="38"/>
      <c r="L104" s="38"/>
      <c r="M104" s="38"/>
      <c r="N104" s="38"/>
      <c r="O104" s="37"/>
    </row>
    <row r="105" spans="1:15" x14ac:dyDescent="0.2">
      <c r="A105" s="91"/>
      <c r="B105" s="92"/>
      <c r="C105" s="92"/>
      <c r="D105" s="37"/>
      <c r="E105" s="37"/>
      <c r="F105" s="37"/>
      <c r="G105" s="37"/>
      <c r="H105" s="37"/>
      <c r="I105" s="37"/>
      <c r="J105" s="38"/>
      <c r="K105" s="38"/>
      <c r="L105" s="38"/>
      <c r="M105" s="38"/>
      <c r="N105" s="38"/>
      <c r="O105" s="38"/>
    </row>
    <row r="106" spans="1:15" x14ac:dyDescent="0.2">
      <c r="A106" s="95"/>
      <c r="B106" s="92"/>
      <c r="C106" s="92"/>
      <c r="D106" s="37"/>
      <c r="E106" s="37"/>
      <c r="F106" s="37"/>
      <c r="G106" s="37"/>
      <c r="H106" s="37"/>
      <c r="I106" s="37"/>
      <c r="J106" s="37"/>
      <c r="K106" s="38"/>
      <c r="L106" s="38"/>
      <c r="M106" s="38"/>
      <c r="N106" s="38"/>
      <c r="O106" s="37"/>
    </row>
    <row r="107" spans="1:15" x14ac:dyDescent="0.2">
      <c r="A107" s="95"/>
      <c r="B107" s="92"/>
      <c r="C107" s="92"/>
      <c r="D107" s="37"/>
      <c r="E107" s="37"/>
      <c r="F107" s="37"/>
      <c r="G107" s="37"/>
      <c r="H107" s="37"/>
      <c r="I107" s="37"/>
      <c r="J107" s="37"/>
      <c r="K107" s="38"/>
      <c r="L107" s="38"/>
      <c r="M107" s="38"/>
      <c r="N107" s="38"/>
      <c r="O107" s="38"/>
    </row>
    <row r="108" spans="1:15" x14ac:dyDescent="0.2">
      <c r="A108" s="96"/>
      <c r="B108" s="97"/>
      <c r="C108" s="97"/>
      <c r="D108" s="87"/>
      <c r="E108" s="87"/>
      <c r="F108" s="87"/>
      <c r="G108" s="87"/>
      <c r="H108" s="87"/>
      <c r="I108" s="37"/>
      <c r="J108" s="87"/>
      <c r="K108" s="38"/>
      <c r="L108" s="87"/>
      <c r="M108" s="87"/>
      <c r="N108" s="87"/>
      <c r="O108" s="87"/>
    </row>
    <row r="109" spans="1:15" x14ac:dyDescent="0.2">
      <c r="A109" s="96"/>
      <c r="B109" s="97"/>
      <c r="C109" s="97"/>
      <c r="D109" s="87"/>
      <c r="E109" s="87"/>
      <c r="F109" s="87"/>
      <c r="G109" s="87"/>
      <c r="H109" s="87"/>
      <c r="I109" s="37"/>
      <c r="J109" s="87"/>
      <c r="K109" s="38"/>
      <c r="L109" s="87"/>
      <c r="M109" s="87"/>
      <c r="N109" s="87"/>
      <c r="O109" s="87"/>
    </row>
    <row r="110" spans="1:15" x14ac:dyDescent="0.2">
      <c r="A110" s="96"/>
      <c r="B110" s="97"/>
      <c r="C110" s="97"/>
      <c r="D110" s="87"/>
      <c r="E110" s="87"/>
      <c r="F110" s="87"/>
      <c r="G110" s="87"/>
      <c r="H110" s="87"/>
      <c r="I110" s="38"/>
      <c r="J110" s="87"/>
      <c r="K110" s="38"/>
      <c r="L110" s="87"/>
      <c r="M110" s="87"/>
      <c r="N110" s="87"/>
      <c r="O110" s="87"/>
    </row>
    <row r="111" spans="1:15" x14ac:dyDescent="0.2">
      <c r="A111" s="96"/>
      <c r="B111" s="97"/>
      <c r="C111" s="97"/>
      <c r="D111" s="87"/>
      <c r="E111" s="87"/>
      <c r="F111" s="87"/>
      <c r="G111" s="87"/>
      <c r="H111" s="87"/>
      <c r="I111" s="37"/>
      <c r="J111" s="87"/>
      <c r="K111" s="38"/>
      <c r="L111" s="87"/>
      <c r="M111" s="87"/>
      <c r="N111" s="87"/>
      <c r="O111" s="87"/>
    </row>
    <row r="112" spans="1:15" x14ac:dyDescent="0.2">
      <c r="A112" s="96"/>
      <c r="B112" s="97"/>
      <c r="C112" s="97"/>
      <c r="D112" s="87"/>
      <c r="E112" s="87"/>
      <c r="F112" s="87"/>
      <c r="G112" s="87"/>
      <c r="H112" s="87"/>
      <c r="I112" s="37"/>
      <c r="J112" s="87"/>
      <c r="K112" s="38"/>
      <c r="L112" s="87"/>
      <c r="M112" s="87"/>
      <c r="N112" s="87"/>
      <c r="O112" s="87"/>
    </row>
    <row r="113" spans="1:15" x14ac:dyDescent="0.2">
      <c r="A113" s="96"/>
      <c r="B113" s="97"/>
      <c r="C113" s="97"/>
      <c r="D113" s="87"/>
      <c r="E113" s="87"/>
      <c r="F113" s="87"/>
      <c r="G113" s="87"/>
      <c r="H113" s="87"/>
      <c r="I113" s="37"/>
      <c r="J113" s="87"/>
      <c r="K113" s="37"/>
      <c r="L113" s="87"/>
      <c r="M113" s="87"/>
      <c r="N113" s="87"/>
      <c r="O113" s="87"/>
    </row>
    <row r="114" spans="1:15" x14ac:dyDescent="0.2">
      <c r="A114" s="96"/>
      <c r="B114" s="97"/>
      <c r="C114" s="97"/>
      <c r="D114" s="87"/>
      <c r="E114" s="87"/>
      <c r="F114" s="87"/>
      <c r="G114" s="87"/>
      <c r="H114" s="87"/>
      <c r="I114" s="37"/>
      <c r="J114" s="87"/>
      <c r="K114" s="37"/>
      <c r="L114" s="87"/>
      <c r="M114" s="87"/>
      <c r="N114" s="87"/>
      <c r="O114" s="87"/>
    </row>
    <row r="115" spans="1:15" x14ac:dyDescent="0.2">
      <c r="A115" s="96"/>
      <c r="B115" s="97"/>
      <c r="C115" s="97"/>
      <c r="D115" s="87"/>
      <c r="E115" s="87"/>
      <c r="F115" s="87"/>
      <c r="G115" s="87"/>
      <c r="H115" s="87"/>
      <c r="I115" s="37"/>
      <c r="J115" s="87"/>
      <c r="K115" s="37"/>
      <c r="L115" s="87"/>
      <c r="M115" s="87"/>
      <c r="N115" s="87"/>
      <c r="O115" s="87"/>
    </row>
    <row r="116" spans="1:15" x14ac:dyDescent="0.2">
      <c r="A116" s="96"/>
      <c r="B116" s="97"/>
      <c r="C116" s="97"/>
      <c r="D116" s="87"/>
      <c r="E116" s="87"/>
      <c r="F116" s="87"/>
      <c r="G116" s="87"/>
      <c r="H116" s="87"/>
      <c r="I116" s="37"/>
      <c r="J116" s="87"/>
      <c r="K116" s="37"/>
      <c r="L116" s="87"/>
      <c r="M116" s="87"/>
      <c r="N116" s="87"/>
      <c r="O116" s="87"/>
    </row>
    <row r="117" spans="1:15" x14ac:dyDescent="0.2">
      <c r="A117" s="96"/>
      <c r="B117" s="97"/>
      <c r="C117" s="97"/>
      <c r="D117" s="87"/>
      <c r="E117" s="87"/>
      <c r="F117" s="87"/>
      <c r="G117" s="87"/>
      <c r="H117" s="87"/>
      <c r="I117" s="37"/>
      <c r="J117" s="87"/>
      <c r="K117" s="37"/>
      <c r="L117" s="87"/>
      <c r="M117" s="87"/>
      <c r="N117" s="87"/>
      <c r="O117" s="87"/>
    </row>
    <row r="118" spans="1:15" x14ac:dyDescent="0.2">
      <c r="A118" s="96"/>
      <c r="B118" s="97"/>
      <c r="C118" s="97"/>
      <c r="D118" s="87"/>
      <c r="E118" s="87"/>
      <c r="F118" s="87"/>
      <c r="G118" s="87"/>
      <c r="H118" s="87"/>
      <c r="I118" s="37"/>
      <c r="J118" s="87"/>
      <c r="K118" s="37"/>
      <c r="L118" s="87"/>
      <c r="M118" s="87"/>
      <c r="N118" s="87"/>
      <c r="O118" s="87"/>
    </row>
    <row r="119" spans="1:15" x14ac:dyDescent="0.2">
      <c r="A119" s="96"/>
      <c r="B119" s="97"/>
      <c r="C119" s="97"/>
      <c r="D119" s="87"/>
      <c r="E119" s="87"/>
      <c r="F119" s="87"/>
      <c r="G119" s="87"/>
      <c r="H119" s="87"/>
      <c r="I119" s="37"/>
      <c r="J119" s="87"/>
      <c r="K119" s="37"/>
      <c r="L119" s="87"/>
      <c r="M119" s="87"/>
      <c r="N119" s="87"/>
      <c r="O119" s="87"/>
    </row>
    <row r="120" spans="1:15" x14ac:dyDescent="0.2">
      <c r="A120" s="96"/>
      <c r="B120" s="97"/>
      <c r="C120" s="97"/>
      <c r="D120" s="87"/>
      <c r="E120" s="87"/>
      <c r="F120" s="87"/>
      <c r="G120" s="87"/>
      <c r="H120" s="87"/>
      <c r="I120" s="37"/>
      <c r="J120" s="87"/>
      <c r="K120" s="37"/>
      <c r="L120" s="87"/>
      <c r="M120" s="87"/>
      <c r="N120" s="87"/>
      <c r="O120" s="87"/>
    </row>
    <row r="121" spans="1:15" x14ac:dyDescent="0.2">
      <c r="A121" s="96"/>
      <c r="B121" s="97"/>
      <c r="C121" s="97"/>
      <c r="D121" s="87"/>
      <c r="E121" s="87"/>
      <c r="F121" s="87"/>
      <c r="G121" s="87"/>
      <c r="H121" s="87"/>
      <c r="I121" s="37"/>
      <c r="J121" s="87"/>
      <c r="K121" s="37"/>
      <c r="L121" s="87"/>
      <c r="M121" s="87"/>
      <c r="N121" s="87"/>
      <c r="O121" s="87"/>
    </row>
    <row r="122" spans="1:15" x14ac:dyDescent="0.2">
      <c r="A122" s="96"/>
      <c r="B122" s="97"/>
      <c r="C122" s="97"/>
      <c r="D122" s="87"/>
      <c r="E122" s="87"/>
      <c r="F122" s="87"/>
      <c r="G122" s="87"/>
      <c r="H122" s="87"/>
      <c r="I122" s="37"/>
      <c r="J122" s="87"/>
      <c r="K122" s="37"/>
      <c r="L122" s="87"/>
      <c r="M122" s="87"/>
      <c r="N122" s="87"/>
      <c r="O122" s="87"/>
    </row>
    <row r="123" spans="1:15" x14ac:dyDescent="0.2">
      <c r="A123" s="96"/>
      <c r="B123" s="97"/>
      <c r="C123" s="97"/>
      <c r="D123" s="87"/>
      <c r="E123" s="87"/>
      <c r="F123" s="87"/>
      <c r="G123" s="87"/>
      <c r="H123" s="87"/>
      <c r="I123" s="37"/>
      <c r="J123" s="87"/>
      <c r="K123" s="37"/>
      <c r="L123" s="87"/>
      <c r="M123" s="87"/>
      <c r="N123" s="87"/>
      <c r="O123" s="87"/>
    </row>
    <row r="124" spans="1:15" x14ac:dyDescent="0.2">
      <c r="A124" s="98"/>
      <c r="B124" s="99"/>
      <c r="C124" s="99"/>
      <c r="I124" s="37"/>
      <c r="K124" s="37"/>
    </row>
    <row r="125" spans="1:15" x14ac:dyDescent="0.2">
      <c r="I125" s="37"/>
      <c r="K125" s="37"/>
    </row>
    <row r="126" spans="1:15" x14ac:dyDescent="0.2">
      <c r="I126" s="37"/>
      <c r="K126" s="37"/>
    </row>
    <row r="127" spans="1:15" x14ac:dyDescent="0.2">
      <c r="I127" s="37"/>
      <c r="K127" s="37"/>
    </row>
    <row r="128" spans="1:15" x14ac:dyDescent="0.2">
      <c r="I128" s="37"/>
      <c r="K128" s="37"/>
    </row>
  </sheetData>
  <sheetProtection algorithmName="SHA-512" hashValue="4Rbq/ko2P/2mg0Weer4ky9uRLEWRFw3l3ZMFdIs/Mw8eoDudYpLnsDt+vJzRjjdbxxVxGRp3EoWaSuZe+YoVpA==" saltValue="msIcY1+OTWA3KMBF9PZJHA==" spinCount="100000" sheet="1" formatColumns="0"/>
  <mergeCells count="4">
    <mergeCell ref="B87:O97"/>
    <mergeCell ref="I1:K1"/>
    <mergeCell ref="M1:N1"/>
    <mergeCell ref="A2:H2"/>
  </mergeCells>
  <phoneticPr fontId="2" type="noConversion"/>
  <printOptions gridLines="1"/>
  <pageMargins left="0.25" right="0.25" top="0.75" bottom="0.75" header="0.3" footer="0.3"/>
  <pageSetup scale="47" orientation="portrait" horizontalDpi="4294967292" verticalDpi="4294967292" r:id="rId1"/>
  <headerFooter>
    <oddHeader>&amp;C&amp;"Tahoma,Regular"Appalachian State University Office of Sponsored Programs</oddHeader>
    <oddFooter>&amp;CPage &amp;P&amp;Rversion  12/2021</oddFooter>
  </headerFooter>
  <legacyDrawing r:id="rId2"/>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105"/>
  <sheetViews>
    <sheetView view="pageLayout" zoomScale="70" zoomScaleNormal="80" zoomScalePageLayoutView="70" workbookViewId="0">
      <selection activeCell="B24" sqref="B24"/>
    </sheetView>
  </sheetViews>
  <sheetFormatPr defaultColWidth="9.140625" defaultRowHeight="15" x14ac:dyDescent="0.2"/>
  <cols>
    <col min="1" max="1" width="17" style="2" customWidth="1"/>
    <col min="2" max="2" width="21.28515625" style="2" customWidth="1"/>
    <col min="3" max="7" width="9.140625" style="2"/>
    <col min="8" max="8" width="9.7109375" style="2" customWidth="1"/>
    <col min="9" max="9" width="18.5703125" style="2" customWidth="1"/>
    <col min="10" max="11" width="18.5703125" style="2" bestFit="1" customWidth="1"/>
    <col min="12" max="12" width="19.28515625" style="2" customWidth="1"/>
    <col min="13" max="13" width="18.7109375" style="2" bestFit="1" customWidth="1"/>
    <col min="14" max="14" width="18.5703125" style="2" bestFit="1" customWidth="1"/>
    <col min="15" max="15" width="21.140625" style="284" bestFit="1" customWidth="1"/>
    <col min="16" max="16384" width="9.140625" style="2"/>
  </cols>
  <sheetData>
    <row r="1" spans="1:15" x14ac:dyDescent="0.2">
      <c r="A1" s="285" t="str">
        <f>'NSF FY 27-28'!A1</f>
        <v>NSF BUDGET CALCULATION SHEET</v>
      </c>
      <c r="B1" s="286"/>
      <c r="C1" s="286"/>
      <c r="D1" s="286"/>
      <c r="E1" s="286"/>
      <c r="F1" s="286"/>
      <c r="G1" s="286"/>
      <c r="H1" s="286"/>
      <c r="I1" s="287" t="s">
        <v>171</v>
      </c>
      <c r="J1" s="288"/>
      <c r="K1" s="323"/>
      <c r="L1" s="289" t="s">
        <v>172</v>
      </c>
      <c r="M1" s="290"/>
      <c r="N1" s="324"/>
      <c r="O1" s="291"/>
    </row>
    <row r="2" spans="1:15" x14ac:dyDescent="0.2">
      <c r="A2" s="351"/>
      <c r="B2" s="352"/>
      <c r="C2" s="352"/>
      <c r="D2" s="352"/>
      <c r="E2" s="352"/>
      <c r="F2" s="352"/>
      <c r="G2" s="352"/>
      <c r="H2" s="352"/>
      <c r="I2" s="203" t="s">
        <v>29</v>
      </c>
      <c r="J2" s="201"/>
      <c r="K2" s="202"/>
      <c r="L2" s="292"/>
      <c r="M2" s="292"/>
      <c r="N2" s="292"/>
      <c r="O2" s="293"/>
    </row>
    <row r="3" spans="1:15" x14ac:dyDescent="0.2">
      <c r="A3" s="221" t="s">
        <v>53</v>
      </c>
      <c r="B3" s="222" t="s">
        <v>102</v>
      </c>
      <c r="C3" s="222"/>
      <c r="D3" s="222"/>
      <c r="E3" s="222"/>
      <c r="F3" s="222"/>
      <c r="G3" s="222"/>
      <c r="H3" s="222"/>
      <c r="I3" s="222"/>
      <c r="J3" s="223"/>
      <c r="K3" s="223"/>
      <c r="L3" s="223"/>
      <c r="M3" s="222"/>
      <c r="N3" s="222"/>
      <c r="O3" s="224"/>
    </row>
    <row r="4" spans="1:15" x14ac:dyDescent="0.2">
      <c r="A4" s="225"/>
      <c r="B4" s="26"/>
      <c r="C4" s="26"/>
      <c r="D4" s="26"/>
      <c r="E4" s="26"/>
      <c r="F4" s="26"/>
      <c r="G4" s="26"/>
      <c r="H4" s="26"/>
      <c r="I4" s="26"/>
      <c r="J4" s="26"/>
      <c r="K4" s="26"/>
      <c r="L4" s="26"/>
      <c r="M4" s="26"/>
      <c r="N4" s="26"/>
      <c r="O4" s="226"/>
    </row>
    <row r="5" spans="1:15" x14ac:dyDescent="0.2">
      <c r="A5" s="225"/>
      <c r="B5" s="26"/>
      <c r="C5" s="26"/>
      <c r="D5" s="26"/>
      <c r="E5" s="26"/>
      <c r="F5" s="26"/>
      <c r="G5" s="26"/>
      <c r="H5" s="26"/>
      <c r="I5" s="26"/>
      <c r="J5" s="26"/>
      <c r="K5" s="26"/>
      <c r="L5" s="26"/>
      <c r="M5" s="26"/>
      <c r="N5" s="26"/>
      <c r="O5" s="226"/>
    </row>
    <row r="6" spans="1:15" x14ac:dyDescent="0.2">
      <c r="A6" s="225"/>
      <c r="B6" s="26"/>
      <c r="C6" s="26"/>
      <c r="D6" s="26"/>
      <c r="E6" s="26"/>
      <c r="F6" s="26"/>
      <c r="G6" s="26"/>
      <c r="H6" s="26"/>
      <c r="I6" s="26"/>
      <c r="J6" s="26"/>
      <c r="K6" s="26"/>
      <c r="L6" s="26"/>
      <c r="M6" s="26"/>
      <c r="N6" s="26"/>
      <c r="O6" s="226"/>
    </row>
    <row r="7" spans="1:15" ht="15.75" thickBot="1" x14ac:dyDescent="0.25">
      <c r="A7" s="225"/>
      <c r="B7" s="26"/>
      <c r="C7" s="26"/>
      <c r="D7" s="26"/>
      <c r="E7" s="26"/>
      <c r="F7" s="26"/>
      <c r="G7" s="26"/>
      <c r="H7" s="26"/>
      <c r="I7" s="294" t="s">
        <v>176</v>
      </c>
      <c r="J7" s="294" t="s">
        <v>177</v>
      </c>
      <c r="K7" s="294" t="s">
        <v>178</v>
      </c>
      <c r="L7" s="294" t="s">
        <v>179</v>
      </c>
      <c r="M7" s="294" t="s">
        <v>180</v>
      </c>
      <c r="N7" s="294" t="s">
        <v>181</v>
      </c>
      <c r="O7" s="293" t="s">
        <v>182</v>
      </c>
    </row>
    <row r="8" spans="1:15" x14ac:dyDescent="0.2">
      <c r="A8" s="227" t="s">
        <v>183</v>
      </c>
      <c r="B8" s="228"/>
      <c r="C8" s="228"/>
      <c r="D8" s="228"/>
      <c r="E8" s="228"/>
      <c r="F8" s="228"/>
      <c r="G8" s="228"/>
      <c r="H8" s="228"/>
      <c r="I8" s="228"/>
      <c r="J8" s="228"/>
      <c r="K8" s="228"/>
      <c r="L8" s="228"/>
      <c r="M8" s="228"/>
      <c r="N8" s="228"/>
      <c r="O8" s="229"/>
    </row>
    <row r="9" spans="1:15" x14ac:dyDescent="0.2">
      <c r="A9" s="230" t="s">
        <v>213</v>
      </c>
      <c r="B9" s="5"/>
      <c r="C9" s="5"/>
      <c r="D9" s="5"/>
      <c r="E9" s="5"/>
      <c r="F9" s="5"/>
      <c r="G9" s="5"/>
      <c r="H9" s="5"/>
      <c r="I9" s="231"/>
      <c r="J9" s="231"/>
      <c r="K9" s="231"/>
      <c r="L9" s="231"/>
      <c r="M9" s="231"/>
      <c r="N9" s="231"/>
      <c r="O9" s="232"/>
    </row>
    <row r="10" spans="1:15" x14ac:dyDescent="0.2">
      <c r="A10" s="233">
        <v>1</v>
      </c>
      <c r="B10" s="326" t="str">
        <f>'NSF FY 22-23'!C8</f>
        <v>insert name</v>
      </c>
      <c r="C10" s="26"/>
      <c r="D10" s="26"/>
      <c r="E10" s="26"/>
      <c r="F10" s="26"/>
      <c r="G10" s="26"/>
      <c r="H10" s="26"/>
      <c r="I10" s="234">
        <f>'NSF FY 22-23'!M8</f>
        <v>0</v>
      </c>
      <c r="J10" s="234">
        <f>'NSF FY 23-24'!M8</f>
        <v>0</v>
      </c>
      <c r="K10" s="234">
        <f>'NSF FY 24-25'!M8</f>
        <v>0</v>
      </c>
      <c r="L10" s="234">
        <f>'NSF FY 25-26'!M8</f>
        <v>0</v>
      </c>
      <c r="M10" s="234">
        <f>'NSF FY 26-27'!M8</f>
        <v>0</v>
      </c>
      <c r="N10" s="234">
        <f>'NSF FY 27-28'!M8</f>
        <v>0</v>
      </c>
      <c r="O10" s="235">
        <f>SUM(I10:N10)</f>
        <v>0</v>
      </c>
    </row>
    <row r="11" spans="1:15" x14ac:dyDescent="0.2">
      <c r="A11" s="233">
        <v>2</v>
      </c>
      <c r="B11" s="326" t="str">
        <f>'NSF FY 22-23'!C9</f>
        <v>insert name</v>
      </c>
      <c r="C11" s="26"/>
      <c r="D11" s="26"/>
      <c r="E11" s="26"/>
      <c r="F11" s="26"/>
      <c r="G11" s="26"/>
      <c r="H11" s="26"/>
      <c r="I11" s="234">
        <f>'NSF FY 22-23'!M9</f>
        <v>0</v>
      </c>
      <c r="J11" s="234">
        <f>'NSF FY 23-24'!M9</f>
        <v>0</v>
      </c>
      <c r="K11" s="234">
        <f>'NSF FY 24-25'!M9</f>
        <v>0</v>
      </c>
      <c r="L11" s="234">
        <f>'NSF FY 25-26'!M9</f>
        <v>0</v>
      </c>
      <c r="M11" s="234">
        <f>'NSF FY 26-27'!M9</f>
        <v>0</v>
      </c>
      <c r="N11" s="234">
        <f>'NSF FY 27-28'!M9</f>
        <v>0</v>
      </c>
      <c r="O11" s="235">
        <f t="shared" ref="O11:O14" si="0">SUM(I11:N11)</f>
        <v>0</v>
      </c>
    </row>
    <row r="12" spans="1:15" x14ac:dyDescent="0.2">
      <c r="A12" s="233">
        <v>3</v>
      </c>
      <c r="B12" s="326" t="str">
        <f>'NSF FY 22-23'!C10</f>
        <v>insert name</v>
      </c>
      <c r="C12" s="26"/>
      <c r="D12" s="26"/>
      <c r="E12" s="26"/>
      <c r="F12" s="26"/>
      <c r="G12" s="26"/>
      <c r="H12" s="26"/>
      <c r="I12" s="234">
        <f>'NSF FY 22-23'!M10</f>
        <v>0</v>
      </c>
      <c r="J12" s="234">
        <f>'NSF FY 23-24'!M10</f>
        <v>0</v>
      </c>
      <c r="K12" s="234">
        <f>'NSF FY 24-25'!M10</f>
        <v>0</v>
      </c>
      <c r="L12" s="234">
        <f>'NSF FY 25-26'!M10</f>
        <v>0</v>
      </c>
      <c r="M12" s="234">
        <f>'NSF FY 26-27'!M10</f>
        <v>0</v>
      </c>
      <c r="N12" s="234">
        <f>'NSF FY 27-28'!M10</f>
        <v>0</v>
      </c>
      <c r="O12" s="235">
        <f t="shared" si="0"/>
        <v>0</v>
      </c>
    </row>
    <row r="13" spans="1:15" x14ac:dyDescent="0.2">
      <c r="A13" s="233">
        <v>4</v>
      </c>
      <c r="B13" s="326" t="str">
        <f>'NSF FY 22-23'!C11</f>
        <v>insert name</v>
      </c>
      <c r="C13" s="26"/>
      <c r="D13" s="26"/>
      <c r="E13" s="26"/>
      <c r="F13" s="26"/>
      <c r="G13" s="26"/>
      <c r="H13" s="26"/>
      <c r="I13" s="234">
        <f>'NSF FY 22-23'!M11</f>
        <v>0</v>
      </c>
      <c r="J13" s="234">
        <f>'NSF FY 23-24'!M11</f>
        <v>0</v>
      </c>
      <c r="K13" s="234">
        <f>'NSF FY 24-25'!M11</f>
        <v>0</v>
      </c>
      <c r="L13" s="234">
        <f>'NSF FY 25-26'!M11</f>
        <v>0</v>
      </c>
      <c r="M13" s="234">
        <f>'NSF FY 26-27'!M11</f>
        <v>0</v>
      </c>
      <c r="N13" s="234">
        <f>'NSF FY 27-28'!M11</f>
        <v>0</v>
      </c>
      <c r="O13" s="235">
        <f t="shared" si="0"/>
        <v>0</v>
      </c>
    </row>
    <row r="14" spans="1:15" x14ac:dyDescent="0.2">
      <c r="A14" s="233">
        <v>5</v>
      </c>
      <c r="B14" s="326" t="str">
        <f>'NSF FY 22-23'!C12</f>
        <v>insert name</v>
      </c>
      <c r="C14" s="26"/>
      <c r="D14" s="26"/>
      <c r="E14" s="26"/>
      <c r="F14" s="26"/>
      <c r="G14" s="26"/>
      <c r="H14" s="26"/>
      <c r="I14" s="234">
        <f>'NSF FY 22-23'!M12</f>
        <v>0</v>
      </c>
      <c r="J14" s="234">
        <f>'NSF FY 23-24'!M12</f>
        <v>0</v>
      </c>
      <c r="K14" s="234">
        <f>'NSF FY 24-25'!M12</f>
        <v>0</v>
      </c>
      <c r="L14" s="234">
        <f>'NSF FY 25-26'!M12</f>
        <v>0</v>
      </c>
      <c r="M14" s="234">
        <f>'NSF FY 26-27'!M12</f>
        <v>0</v>
      </c>
      <c r="N14" s="234">
        <f>'NSF FY 27-28'!M12</f>
        <v>0</v>
      </c>
      <c r="O14" s="235">
        <f t="shared" si="0"/>
        <v>0</v>
      </c>
    </row>
    <row r="15" spans="1:15" x14ac:dyDescent="0.2">
      <c r="A15" s="233">
        <v>6</v>
      </c>
      <c r="B15" s="326" t="str">
        <f>'NSF FY 22-23'!C13</f>
        <v>insert name</v>
      </c>
      <c r="C15" s="26"/>
      <c r="D15" s="26"/>
      <c r="E15" s="26"/>
      <c r="F15" s="26"/>
      <c r="G15" s="26"/>
      <c r="H15" s="26"/>
      <c r="I15" s="236">
        <f>'NSF FY 22-23'!M13</f>
        <v>0</v>
      </c>
      <c r="J15" s="236">
        <f>'NSF FY 23-24'!M13</f>
        <v>0</v>
      </c>
      <c r="K15" s="236">
        <f>'NSF FY 24-25'!M13</f>
        <v>0</v>
      </c>
      <c r="L15" s="236">
        <f>'NSF FY 25-26'!M13</f>
        <v>0</v>
      </c>
      <c r="M15" s="236">
        <f>'NSF FY 26-27'!M13</f>
        <v>0</v>
      </c>
      <c r="N15" s="236">
        <f>'NSF FY 27-28'!M13</f>
        <v>0</v>
      </c>
      <c r="O15" s="237">
        <f>SUM(I15:N15)</f>
        <v>0</v>
      </c>
    </row>
    <row r="16" spans="1:15" x14ac:dyDescent="0.2">
      <c r="A16" s="233"/>
      <c r="B16" s="26"/>
      <c r="C16" s="294" t="str">
        <f>'NSF FY 22-23'!B15</f>
        <v>TOTAL ASU PERSONNEL (9-month faculty) NSF</v>
      </c>
      <c r="D16" s="294"/>
      <c r="E16" s="295"/>
      <c r="F16" s="295"/>
      <c r="G16" s="295"/>
      <c r="H16" s="295"/>
      <c r="I16" s="296">
        <f>SUM(I10:I15)</f>
        <v>0</v>
      </c>
      <c r="J16" s="296">
        <f t="shared" ref="J16:N16" si="1">SUM(J10:J15)</f>
        <v>0</v>
      </c>
      <c r="K16" s="296">
        <f t="shared" si="1"/>
        <v>0</v>
      </c>
      <c r="L16" s="296">
        <f t="shared" si="1"/>
        <v>0</v>
      </c>
      <c r="M16" s="296">
        <f t="shared" si="1"/>
        <v>0</v>
      </c>
      <c r="N16" s="296">
        <f t="shared" si="1"/>
        <v>0</v>
      </c>
      <c r="O16" s="297">
        <f>SUM(O10:O15)</f>
        <v>0</v>
      </c>
    </row>
    <row r="17" spans="1:15" s="14" customFormat="1" x14ac:dyDescent="0.2">
      <c r="A17" s="233"/>
      <c r="B17" s="16"/>
      <c r="C17" s="16"/>
      <c r="D17" s="238"/>
      <c r="E17" s="16"/>
      <c r="F17" s="16"/>
      <c r="G17" s="16"/>
      <c r="H17" s="16"/>
      <c r="I17" s="239"/>
      <c r="J17" s="239"/>
      <c r="K17" s="239"/>
      <c r="L17" s="239"/>
      <c r="M17" s="239"/>
      <c r="N17" s="239"/>
      <c r="O17" s="240"/>
    </row>
    <row r="18" spans="1:15" x14ac:dyDescent="0.2">
      <c r="A18" s="230" t="s">
        <v>214</v>
      </c>
      <c r="B18" s="5"/>
      <c r="C18" s="5"/>
      <c r="D18" s="5"/>
      <c r="E18" s="5"/>
      <c r="F18" s="5"/>
      <c r="G18" s="5"/>
      <c r="H18" s="5"/>
      <c r="I18" s="236"/>
      <c r="J18" s="236"/>
      <c r="K18" s="236"/>
      <c r="L18" s="236"/>
      <c r="M18" s="236"/>
      <c r="N18" s="236"/>
      <c r="O18" s="237"/>
    </row>
    <row r="19" spans="1:15" x14ac:dyDescent="0.2">
      <c r="A19" s="233">
        <v>1</v>
      </c>
      <c r="B19" s="26" t="str">
        <f>'NSF FY 22-23'!C19</f>
        <v>insert name</v>
      </c>
      <c r="C19" s="26"/>
      <c r="D19" s="26"/>
      <c r="E19" s="26"/>
      <c r="F19" s="26"/>
      <c r="G19" s="26"/>
      <c r="H19" s="26"/>
      <c r="I19" s="234">
        <f>'NSF FY 22-23'!M19</f>
        <v>0</v>
      </c>
      <c r="J19" s="234">
        <f>'NSF FY 23-24'!M19</f>
        <v>0</v>
      </c>
      <c r="K19" s="234">
        <f>'NSF FY 24-25'!M19</f>
        <v>0</v>
      </c>
      <c r="L19" s="234">
        <f>'NSF FY 25-26'!M19</f>
        <v>0</v>
      </c>
      <c r="M19" s="234">
        <f>'NSF FY 26-27'!M19</f>
        <v>0</v>
      </c>
      <c r="N19" s="234">
        <f>'NSF FY 27-28'!M19</f>
        <v>0</v>
      </c>
      <c r="O19" s="235">
        <f>SUM(I19:N19)</f>
        <v>0</v>
      </c>
    </row>
    <row r="20" spans="1:15" x14ac:dyDescent="0.2">
      <c r="A20" s="233">
        <v>2</v>
      </c>
      <c r="B20" s="26" t="str">
        <f>'NSF FY 22-23'!C20</f>
        <v>insert name</v>
      </c>
      <c r="C20" s="26"/>
      <c r="D20" s="26"/>
      <c r="E20" s="26"/>
      <c r="F20" s="26"/>
      <c r="G20" s="26"/>
      <c r="H20" s="26"/>
      <c r="I20" s="234">
        <f>'NSF FY 22-23'!M20</f>
        <v>0</v>
      </c>
      <c r="J20" s="234">
        <f>'NSF FY 23-24'!M20</f>
        <v>0</v>
      </c>
      <c r="K20" s="234">
        <f>'NSF FY 24-25'!M20</f>
        <v>0</v>
      </c>
      <c r="L20" s="234">
        <f>'NSF FY 25-26'!M20</f>
        <v>0</v>
      </c>
      <c r="M20" s="234">
        <f>'NSF FY 26-27'!M20</f>
        <v>0</v>
      </c>
      <c r="N20" s="234">
        <f>'NSF FY 27-28'!M20</f>
        <v>0</v>
      </c>
      <c r="O20" s="235">
        <f>SUM(I20:N20)</f>
        <v>0</v>
      </c>
    </row>
    <row r="21" spans="1:15" x14ac:dyDescent="0.2">
      <c r="A21" s="233">
        <v>3</v>
      </c>
      <c r="B21" s="26" t="str">
        <f>'NSF FY 22-23'!C21</f>
        <v>insert name</v>
      </c>
      <c r="C21" s="26"/>
      <c r="D21" s="26"/>
      <c r="E21" s="26"/>
      <c r="F21" s="26"/>
      <c r="G21" s="26"/>
      <c r="H21" s="26"/>
      <c r="I21" s="234">
        <f>'NSF FY 22-23'!M21</f>
        <v>0</v>
      </c>
      <c r="J21" s="234">
        <f>'NSF FY 23-24'!M21</f>
        <v>0</v>
      </c>
      <c r="K21" s="234">
        <f>'NSF FY 24-25'!M21</f>
        <v>0</v>
      </c>
      <c r="L21" s="234">
        <f>'NSF FY 25-26'!M21</f>
        <v>0</v>
      </c>
      <c r="M21" s="234">
        <f>'NSF FY 26-27'!M21</f>
        <v>0</v>
      </c>
      <c r="N21" s="234">
        <f>'NSF FY 27-28'!M21</f>
        <v>0</v>
      </c>
      <c r="O21" s="235">
        <f t="shared" ref="O21:O23" si="2">SUM(I21:N21)</f>
        <v>0</v>
      </c>
    </row>
    <row r="22" spans="1:15" x14ac:dyDescent="0.2">
      <c r="A22" s="233">
        <v>4</v>
      </c>
      <c r="B22" s="26" t="str">
        <f>'NSF FY 22-23'!C22</f>
        <v>insert name</v>
      </c>
      <c r="C22" s="26"/>
      <c r="D22" s="26"/>
      <c r="E22" s="26"/>
      <c r="F22" s="26"/>
      <c r="G22" s="26"/>
      <c r="H22" s="26"/>
      <c r="I22" s="234">
        <f>'NSF FY 22-23'!M22</f>
        <v>0</v>
      </c>
      <c r="J22" s="234">
        <f>'NSF FY 23-24'!M22</f>
        <v>0</v>
      </c>
      <c r="K22" s="234">
        <f>'NSF FY 24-25'!M22</f>
        <v>0</v>
      </c>
      <c r="L22" s="234">
        <f>'NSF FY 25-26'!M22</f>
        <v>0</v>
      </c>
      <c r="M22" s="234">
        <f>'NSF FY 26-27'!M22</f>
        <v>0</v>
      </c>
      <c r="N22" s="234">
        <f>'NSF FY 27-28'!M22</f>
        <v>0</v>
      </c>
      <c r="O22" s="235">
        <f t="shared" si="2"/>
        <v>0</v>
      </c>
    </row>
    <row r="23" spans="1:15" x14ac:dyDescent="0.2">
      <c r="A23" s="233">
        <v>5</v>
      </c>
      <c r="B23" s="26" t="str">
        <f>'NSF FY 22-23'!C23</f>
        <v>insert name</v>
      </c>
      <c r="C23" s="26"/>
      <c r="D23" s="26"/>
      <c r="E23" s="26"/>
      <c r="F23" s="26"/>
      <c r="G23" s="26"/>
      <c r="H23" s="26"/>
      <c r="I23" s="236">
        <f>'NSF FY 22-23'!M23</f>
        <v>0</v>
      </c>
      <c r="J23" s="236">
        <f>'NSF FY 23-24'!M23</f>
        <v>0</v>
      </c>
      <c r="K23" s="236">
        <f>'NSF FY 24-25'!M23</f>
        <v>0</v>
      </c>
      <c r="L23" s="236">
        <f>'NSF FY 25-26'!M23</f>
        <v>0</v>
      </c>
      <c r="M23" s="236">
        <f>'NSF FY 26-27'!M23</f>
        <v>0</v>
      </c>
      <c r="N23" s="236">
        <f>'NSF FY 27-28'!M23</f>
        <v>0</v>
      </c>
      <c r="O23" s="237">
        <f t="shared" si="2"/>
        <v>0</v>
      </c>
    </row>
    <row r="24" spans="1:15" x14ac:dyDescent="0.2">
      <c r="A24" s="233"/>
      <c r="B24" s="294" t="str">
        <f>'NSF FY 22-23'!B25</f>
        <v>TOTAL ASU PERSONNEL (12-month EPA-Admin &amp; SPA) NSF</v>
      </c>
      <c r="C24" s="295"/>
      <c r="D24" s="294"/>
      <c r="E24" s="294"/>
      <c r="F24" s="294"/>
      <c r="G24" s="294"/>
      <c r="H24" s="294"/>
      <c r="I24" s="296">
        <f>SUM(I19:I23)</f>
        <v>0</v>
      </c>
      <c r="J24" s="296">
        <f t="shared" ref="J24:N24" si="3">SUM(J19:J23)</f>
        <v>0</v>
      </c>
      <c r="K24" s="296">
        <f t="shared" si="3"/>
        <v>0</v>
      </c>
      <c r="L24" s="296">
        <f>SUM(L19:L23)</f>
        <v>0</v>
      </c>
      <c r="M24" s="296">
        <f t="shared" si="3"/>
        <v>0</v>
      </c>
      <c r="N24" s="296">
        <f t="shared" si="3"/>
        <v>0</v>
      </c>
      <c r="O24" s="297">
        <f>SUM(O19:O23)</f>
        <v>0</v>
      </c>
    </row>
    <row r="25" spans="1:15" x14ac:dyDescent="0.2">
      <c r="A25" s="233"/>
      <c r="B25" s="26"/>
      <c r="C25" s="26"/>
      <c r="D25" s="26"/>
      <c r="E25" s="26"/>
      <c r="F25" s="26"/>
      <c r="G25" s="26"/>
      <c r="H25" s="26"/>
      <c r="I25" s="234"/>
      <c r="J25" s="234"/>
      <c r="K25" s="234"/>
      <c r="L25" s="234"/>
      <c r="M25" s="234"/>
      <c r="N25" s="234"/>
      <c r="O25" s="235"/>
    </row>
    <row r="26" spans="1:15" x14ac:dyDescent="0.2">
      <c r="A26" s="230" t="s">
        <v>215</v>
      </c>
      <c r="B26" s="5"/>
      <c r="C26" s="5"/>
      <c r="D26" s="5"/>
      <c r="E26" s="5"/>
      <c r="F26" s="5"/>
      <c r="G26" s="5"/>
      <c r="H26" s="5"/>
      <c r="I26" s="236"/>
      <c r="J26" s="236"/>
      <c r="K26" s="236"/>
      <c r="L26" s="236"/>
      <c r="M26" s="236"/>
      <c r="N26" s="236"/>
      <c r="O26" s="237"/>
    </row>
    <row r="27" spans="1:15" x14ac:dyDescent="0.2">
      <c r="A27" s="233">
        <v>1</v>
      </c>
      <c r="B27" s="26" t="s">
        <v>61</v>
      </c>
      <c r="C27" s="26"/>
      <c r="D27" s="26"/>
      <c r="E27" s="26"/>
      <c r="F27" s="26"/>
      <c r="G27" s="26"/>
      <c r="H27" s="26"/>
      <c r="I27" s="234">
        <f>'NSF FY 22-23'!M29</f>
        <v>0</v>
      </c>
      <c r="J27" s="234">
        <f>'NSF FY 23-24'!M29</f>
        <v>0</v>
      </c>
      <c r="K27" s="234">
        <f>'NSF FY 24-25'!M29</f>
        <v>0</v>
      </c>
      <c r="L27" s="234">
        <f>'NSF FY 25-26'!M29</f>
        <v>0</v>
      </c>
      <c r="M27" s="234">
        <f>'NSF FY 26-27'!M29</f>
        <v>0</v>
      </c>
      <c r="N27" s="234">
        <f>'NSF FY 27-28'!M29</f>
        <v>0</v>
      </c>
      <c r="O27" s="235">
        <f>SUM(I27:N27)</f>
        <v>0</v>
      </c>
    </row>
    <row r="28" spans="1:15" x14ac:dyDescent="0.2">
      <c r="A28" s="233">
        <v>2</v>
      </c>
      <c r="B28" s="26" t="s">
        <v>61</v>
      </c>
      <c r="C28" s="26"/>
      <c r="D28" s="26"/>
      <c r="E28" s="26"/>
      <c r="F28" s="26"/>
      <c r="G28" s="26"/>
      <c r="H28" s="26"/>
      <c r="I28" s="234">
        <f>'NSF FY 22-23'!M30</f>
        <v>0</v>
      </c>
      <c r="J28" s="234">
        <f>'NSF FY 23-24'!M30</f>
        <v>0</v>
      </c>
      <c r="K28" s="234">
        <f>'NSF FY 24-25'!M30</f>
        <v>0</v>
      </c>
      <c r="L28" s="234">
        <f>'NSF FY 25-26'!M30</f>
        <v>0</v>
      </c>
      <c r="M28" s="234">
        <f>'NSF FY 26-27'!M30</f>
        <v>0</v>
      </c>
      <c r="N28" s="234">
        <f>'NSF FY 27-28'!M30</f>
        <v>0</v>
      </c>
      <c r="O28" s="235">
        <f t="shared" ref="O28:O32" si="4">SUM(I28:N28)</f>
        <v>0</v>
      </c>
    </row>
    <row r="29" spans="1:15" x14ac:dyDescent="0.2">
      <c r="A29" s="233">
        <v>3</v>
      </c>
      <c r="B29" s="26" t="s">
        <v>61</v>
      </c>
      <c r="C29" s="26"/>
      <c r="D29" s="26"/>
      <c r="E29" s="26"/>
      <c r="F29" s="26"/>
      <c r="G29" s="26"/>
      <c r="H29" s="26"/>
      <c r="I29" s="234">
        <f>'NSF FY 22-23'!M31</f>
        <v>0</v>
      </c>
      <c r="J29" s="234">
        <f>'NSF FY 23-24'!M31</f>
        <v>0</v>
      </c>
      <c r="K29" s="234">
        <f>'NSF FY 24-25'!M31</f>
        <v>0</v>
      </c>
      <c r="L29" s="234">
        <f>'NSF FY 25-26'!M31</f>
        <v>0</v>
      </c>
      <c r="M29" s="234">
        <f>'NSF FY 26-27'!M31</f>
        <v>0</v>
      </c>
      <c r="N29" s="234">
        <f>'NSF FY 27-28'!M31</f>
        <v>0</v>
      </c>
      <c r="O29" s="235">
        <f t="shared" si="4"/>
        <v>0</v>
      </c>
    </row>
    <row r="30" spans="1:15" x14ac:dyDescent="0.2">
      <c r="A30" s="233">
        <v>4</v>
      </c>
      <c r="B30" s="26" t="s">
        <v>61</v>
      </c>
      <c r="C30" s="26"/>
      <c r="D30" s="26"/>
      <c r="E30" s="26"/>
      <c r="F30" s="26"/>
      <c r="G30" s="26"/>
      <c r="H30" s="26"/>
      <c r="I30" s="234">
        <f>'NSF FY 22-23'!M32</f>
        <v>0</v>
      </c>
      <c r="J30" s="234">
        <f>'NSF FY 23-24'!M32</f>
        <v>0</v>
      </c>
      <c r="K30" s="234">
        <f>'NSF FY 24-25'!M32</f>
        <v>0</v>
      </c>
      <c r="L30" s="234">
        <f>'NSF FY 25-26'!M32</f>
        <v>0</v>
      </c>
      <c r="M30" s="234">
        <f>'NSF FY 26-27'!M32</f>
        <v>0</v>
      </c>
      <c r="N30" s="234">
        <f>'NSF FY 27-28'!M32</f>
        <v>0</v>
      </c>
      <c r="O30" s="235">
        <f t="shared" si="4"/>
        <v>0</v>
      </c>
    </row>
    <row r="31" spans="1:15" x14ac:dyDescent="0.2">
      <c r="A31" s="233">
        <v>5</v>
      </c>
      <c r="B31" s="26" t="s">
        <v>64</v>
      </c>
      <c r="C31" s="26"/>
      <c r="D31" s="26"/>
      <c r="E31" s="26"/>
      <c r="F31" s="26"/>
      <c r="G31" s="26"/>
      <c r="H31" s="26"/>
      <c r="I31" s="234">
        <f>'NSF FY 22-23'!M34</f>
        <v>0</v>
      </c>
      <c r="J31" s="234">
        <f>'NSF FY 23-24'!M34</f>
        <v>0</v>
      </c>
      <c r="K31" s="234">
        <f>'NSF FY 24-25'!M34</f>
        <v>0</v>
      </c>
      <c r="L31" s="234">
        <f>'NSF FY 25-26'!M34</f>
        <v>0</v>
      </c>
      <c r="M31" s="234">
        <f>'NSF FY 26-27'!M34</f>
        <v>0</v>
      </c>
      <c r="N31" s="234">
        <f>'NSF FY 27-28'!M34</f>
        <v>0</v>
      </c>
      <c r="O31" s="235">
        <f t="shared" si="4"/>
        <v>0</v>
      </c>
    </row>
    <row r="32" spans="1:15" x14ac:dyDescent="0.2">
      <c r="A32" s="233">
        <v>6</v>
      </c>
      <c r="B32" s="26" t="s">
        <v>64</v>
      </c>
      <c r="C32" s="26"/>
      <c r="D32" s="26"/>
      <c r="E32" s="26"/>
      <c r="F32" s="26"/>
      <c r="G32" s="26"/>
      <c r="H32" s="26"/>
      <c r="I32" s="236">
        <f>'NSF FY 22-23'!M35</f>
        <v>0</v>
      </c>
      <c r="J32" s="236">
        <f>'NSF FY 23-24'!M35</f>
        <v>0</v>
      </c>
      <c r="K32" s="236">
        <f>'NSF FY 24-25'!M35</f>
        <v>0</v>
      </c>
      <c r="L32" s="236">
        <f>'NSF FY 25-26'!M35</f>
        <v>0</v>
      </c>
      <c r="M32" s="236">
        <f>'NSF FY 26-27'!M35</f>
        <v>0</v>
      </c>
      <c r="N32" s="236">
        <f>'NSF FY 27-28'!M35</f>
        <v>0</v>
      </c>
      <c r="O32" s="237">
        <f t="shared" si="4"/>
        <v>0</v>
      </c>
    </row>
    <row r="33" spans="1:15" x14ac:dyDescent="0.2">
      <c r="A33" s="233"/>
      <c r="B33" s="294" t="str">
        <f>'NSF FY 22-23'!B37</f>
        <v>TOTAL STUDENT/NON-STUDENT TEMP PERSONNEL NSF</v>
      </c>
      <c r="C33" s="295"/>
      <c r="D33" s="295"/>
      <c r="E33" s="295"/>
      <c r="F33" s="295"/>
      <c r="G33" s="295"/>
      <c r="H33" s="295"/>
      <c r="I33" s="296">
        <f>SUM(I27:I32)</f>
        <v>0</v>
      </c>
      <c r="J33" s="296">
        <f t="shared" ref="J33:N33" si="5">SUM(J27:J32)</f>
        <v>0</v>
      </c>
      <c r="K33" s="296">
        <f t="shared" si="5"/>
        <v>0</v>
      </c>
      <c r="L33" s="296">
        <f t="shared" si="5"/>
        <v>0</v>
      </c>
      <c r="M33" s="296">
        <f t="shared" si="5"/>
        <v>0</v>
      </c>
      <c r="N33" s="296">
        <f t="shared" si="5"/>
        <v>0</v>
      </c>
      <c r="O33" s="297">
        <f>SUM(O27:O32)</f>
        <v>0</v>
      </c>
    </row>
    <row r="34" spans="1:15" x14ac:dyDescent="0.2">
      <c r="A34" s="233"/>
      <c r="B34" s="294"/>
      <c r="C34" s="295"/>
      <c r="D34" s="295"/>
      <c r="E34" s="295"/>
      <c r="F34" s="295"/>
      <c r="G34" s="295"/>
      <c r="H34" s="295"/>
      <c r="I34" s="298"/>
      <c r="J34" s="298"/>
      <c r="K34" s="298"/>
      <c r="L34" s="298"/>
      <c r="M34" s="298"/>
      <c r="N34" s="298"/>
      <c r="O34" s="299"/>
    </row>
    <row r="35" spans="1:15" ht="15.75" thickBot="1" x14ac:dyDescent="0.25">
      <c r="A35" s="241"/>
      <c r="B35" s="242"/>
      <c r="C35" s="242"/>
      <c r="D35" s="242"/>
      <c r="E35" s="242"/>
      <c r="F35" s="353" t="s">
        <v>184</v>
      </c>
      <c r="G35" s="354"/>
      <c r="H35" s="354"/>
      <c r="I35" s="302">
        <f>I16+I24+I33</f>
        <v>0</v>
      </c>
      <c r="J35" s="302">
        <f t="shared" ref="J35:O35" si="6">J16+J24+J33</f>
        <v>0</v>
      </c>
      <c r="K35" s="302">
        <f t="shared" si="6"/>
        <v>0</v>
      </c>
      <c r="L35" s="302">
        <f t="shared" si="6"/>
        <v>0</v>
      </c>
      <c r="M35" s="302">
        <f t="shared" si="6"/>
        <v>0</v>
      </c>
      <c r="N35" s="302">
        <f t="shared" si="6"/>
        <v>0</v>
      </c>
      <c r="O35" s="303">
        <f t="shared" si="6"/>
        <v>0</v>
      </c>
    </row>
    <row r="36" spans="1:15" x14ac:dyDescent="0.2">
      <c r="A36" s="243"/>
      <c r="B36" s="228"/>
      <c r="C36" s="228"/>
      <c r="D36" s="228"/>
      <c r="E36" s="228"/>
      <c r="F36" s="228"/>
      <c r="G36" s="228"/>
      <c r="H36" s="228"/>
      <c r="I36" s="244"/>
      <c r="J36" s="244"/>
      <c r="K36" s="244"/>
      <c r="L36" s="244"/>
      <c r="M36" s="244"/>
      <c r="N36" s="244"/>
      <c r="O36" s="245"/>
    </row>
    <row r="37" spans="1:15" x14ac:dyDescent="0.2">
      <c r="A37" s="225"/>
      <c r="B37" s="26"/>
      <c r="C37" s="26"/>
      <c r="D37" s="26"/>
      <c r="E37" s="26"/>
      <c r="F37" s="26"/>
      <c r="G37" s="26"/>
      <c r="H37" s="26"/>
      <c r="I37" s="300" t="s">
        <v>176</v>
      </c>
      <c r="J37" s="300" t="s">
        <v>177</v>
      </c>
      <c r="K37" s="300" t="s">
        <v>178</v>
      </c>
      <c r="L37" s="300" t="s">
        <v>179</v>
      </c>
      <c r="M37" s="300" t="s">
        <v>180</v>
      </c>
      <c r="N37" s="300" t="s">
        <v>181</v>
      </c>
      <c r="O37" s="301" t="s">
        <v>182</v>
      </c>
    </row>
    <row r="38" spans="1:15" x14ac:dyDescent="0.2">
      <c r="A38" s="246" t="s">
        <v>185</v>
      </c>
      <c r="B38" s="26"/>
      <c r="C38" s="26"/>
      <c r="D38" s="26"/>
      <c r="E38" s="26"/>
      <c r="F38" s="26"/>
      <c r="G38" s="26"/>
      <c r="H38" s="26"/>
      <c r="I38" s="234"/>
      <c r="J38" s="234"/>
      <c r="K38" s="234"/>
      <c r="L38" s="234"/>
      <c r="M38" s="234"/>
      <c r="N38" s="234"/>
      <c r="O38" s="235"/>
    </row>
    <row r="39" spans="1:15" x14ac:dyDescent="0.2">
      <c r="A39" s="247" t="s">
        <v>213</v>
      </c>
      <c r="B39" s="5"/>
      <c r="C39" s="5"/>
      <c r="D39" s="5"/>
      <c r="E39" s="5"/>
      <c r="F39" s="5"/>
      <c r="G39" s="5"/>
      <c r="H39" s="5"/>
      <c r="I39" s="236"/>
      <c r="J39" s="236"/>
      <c r="K39" s="236"/>
      <c r="L39" s="236"/>
      <c r="M39" s="236"/>
      <c r="N39" s="236"/>
      <c r="O39" s="237"/>
    </row>
    <row r="40" spans="1:15" x14ac:dyDescent="0.2">
      <c r="A40" s="225">
        <v>1</v>
      </c>
      <c r="B40" s="26" t="s">
        <v>222</v>
      </c>
      <c r="C40" s="26"/>
      <c r="D40" s="26"/>
      <c r="E40" s="26"/>
      <c r="F40" s="26"/>
      <c r="G40" s="26"/>
      <c r="H40" s="26"/>
      <c r="I40" s="234">
        <f>'NSF FY 22-23'!N8</f>
        <v>0</v>
      </c>
      <c r="J40" s="234">
        <f>'NSF FY 23-24'!N8</f>
        <v>0</v>
      </c>
      <c r="K40" s="234">
        <f>'NSF FY 24-25'!N8</f>
        <v>0</v>
      </c>
      <c r="L40" s="234">
        <f>'NSF FY 25-26'!N8</f>
        <v>0</v>
      </c>
      <c r="M40" s="234">
        <f>'NSF FY 26-27'!N8</f>
        <v>0</v>
      </c>
      <c r="N40" s="234">
        <f>'NSF FY 27-28'!N8</f>
        <v>0</v>
      </c>
      <c r="O40" s="235">
        <f>SUM(I40:N40)</f>
        <v>0</v>
      </c>
    </row>
    <row r="41" spans="1:15" x14ac:dyDescent="0.2">
      <c r="A41" s="225">
        <v>2</v>
      </c>
      <c r="B41" s="26" t="s">
        <v>222</v>
      </c>
      <c r="C41" s="26"/>
      <c r="D41" s="26"/>
      <c r="E41" s="26"/>
      <c r="F41" s="26"/>
      <c r="G41" s="26"/>
      <c r="H41" s="26"/>
      <c r="I41" s="234">
        <f>'NSF FY 22-23'!N9</f>
        <v>0</v>
      </c>
      <c r="J41" s="234">
        <f>'NSF FY 23-24'!N9</f>
        <v>0</v>
      </c>
      <c r="K41" s="234">
        <f>'NSF FY 24-25'!N9</f>
        <v>0</v>
      </c>
      <c r="L41" s="234">
        <f>'NSF FY 25-26'!N9</f>
        <v>0</v>
      </c>
      <c r="M41" s="234">
        <f>'NSF FY 26-27'!N9</f>
        <v>0</v>
      </c>
      <c r="N41" s="234">
        <f>'NSF FY 27-28'!N9</f>
        <v>0</v>
      </c>
      <c r="O41" s="235">
        <f t="shared" ref="O41:O45" si="7">SUM(I41:N41)</f>
        <v>0</v>
      </c>
    </row>
    <row r="42" spans="1:15" x14ac:dyDescent="0.2">
      <c r="A42" s="225">
        <v>3</v>
      </c>
      <c r="B42" s="26" t="s">
        <v>222</v>
      </c>
      <c r="C42" s="26"/>
      <c r="D42" s="26"/>
      <c r="E42" s="26"/>
      <c r="F42" s="26"/>
      <c r="G42" s="26"/>
      <c r="H42" s="26"/>
      <c r="I42" s="234">
        <f>'NSF FY 22-23'!N10</f>
        <v>0</v>
      </c>
      <c r="J42" s="234">
        <f>'NSF FY 23-24'!N10</f>
        <v>0</v>
      </c>
      <c r="K42" s="234">
        <f>'NSF FY 24-25'!N10</f>
        <v>0</v>
      </c>
      <c r="L42" s="234">
        <f>'NSF FY 25-26'!N10</f>
        <v>0</v>
      </c>
      <c r="M42" s="234">
        <f>'NSF FY 26-27'!N10</f>
        <v>0</v>
      </c>
      <c r="N42" s="234">
        <f>'NSF FY 27-28'!N10</f>
        <v>0</v>
      </c>
      <c r="O42" s="235">
        <f t="shared" si="7"/>
        <v>0</v>
      </c>
    </row>
    <row r="43" spans="1:15" x14ac:dyDescent="0.2">
      <c r="A43" s="225">
        <v>4</v>
      </c>
      <c r="B43" s="26" t="s">
        <v>222</v>
      </c>
      <c r="C43" s="26"/>
      <c r="D43" s="26"/>
      <c r="E43" s="26"/>
      <c r="F43" s="26"/>
      <c r="G43" s="26"/>
      <c r="H43" s="26"/>
      <c r="I43" s="234">
        <f>'NSF FY 22-23'!N11</f>
        <v>0</v>
      </c>
      <c r="J43" s="234">
        <f>'NSF FY 23-24'!N11</f>
        <v>0</v>
      </c>
      <c r="K43" s="234">
        <f>'NSF FY 24-25'!N11</f>
        <v>0</v>
      </c>
      <c r="L43" s="234">
        <f>'NSF FY 25-26'!N11</f>
        <v>0</v>
      </c>
      <c r="M43" s="234">
        <f>'NSF FY 26-27'!N11</f>
        <v>0</v>
      </c>
      <c r="N43" s="234">
        <f>'NSF FY 27-28'!N11</f>
        <v>0</v>
      </c>
      <c r="O43" s="235">
        <f t="shared" si="7"/>
        <v>0</v>
      </c>
    </row>
    <row r="44" spans="1:15" x14ac:dyDescent="0.2">
      <c r="A44" s="225">
        <v>5</v>
      </c>
      <c r="B44" s="26" t="s">
        <v>222</v>
      </c>
      <c r="C44" s="26"/>
      <c r="D44" s="26"/>
      <c r="E44" s="26"/>
      <c r="F44" s="26"/>
      <c r="G44" s="26"/>
      <c r="H44" s="26"/>
      <c r="I44" s="234">
        <f>'NSF FY 22-23'!N12</f>
        <v>0</v>
      </c>
      <c r="J44" s="234">
        <f>'NSF FY 23-24'!N12</f>
        <v>0</v>
      </c>
      <c r="K44" s="234">
        <f>'NSF FY 24-25'!N12</f>
        <v>0</v>
      </c>
      <c r="L44" s="234">
        <f>'NSF FY 25-26'!N12</f>
        <v>0</v>
      </c>
      <c r="M44" s="234">
        <f>'NSF FY 26-27'!N12</f>
        <v>0</v>
      </c>
      <c r="N44" s="234">
        <f>'NSF FY 27-28'!N12</f>
        <v>0</v>
      </c>
      <c r="O44" s="235">
        <f t="shared" si="7"/>
        <v>0</v>
      </c>
    </row>
    <row r="45" spans="1:15" x14ac:dyDescent="0.2">
      <c r="A45" s="225">
        <v>6</v>
      </c>
      <c r="B45" s="26" t="s">
        <v>222</v>
      </c>
      <c r="C45" s="26"/>
      <c r="D45" s="26"/>
      <c r="E45" s="26"/>
      <c r="F45" s="26"/>
      <c r="G45" s="26"/>
      <c r="H45" s="26"/>
      <c r="I45" s="236">
        <f>'NSF FY 22-23'!N13</f>
        <v>0</v>
      </c>
      <c r="J45" s="236">
        <f>'NSF FY 23-24'!N13</f>
        <v>0</v>
      </c>
      <c r="K45" s="236">
        <f>'NSF FY 24-25'!N13</f>
        <v>0</v>
      </c>
      <c r="L45" s="236">
        <f>'NSF FY 25-26'!N13</f>
        <v>0</v>
      </c>
      <c r="M45" s="236">
        <f>'NSF FY 26-27'!N13</f>
        <v>0</v>
      </c>
      <c r="N45" s="236">
        <f>'NSF FY 27-28'!N13</f>
        <v>0</v>
      </c>
      <c r="O45" s="237">
        <f t="shared" si="7"/>
        <v>0</v>
      </c>
    </row>
    <row r="46" spans="1:15" x14ac:dyDescent="0.2">
      <c r="A46" s="225"/>
      <c r="B46" s="26"/>
      <c r="C46" s="294" t="str">
        <f>C16</f>
        <v>TOTAL ASU PERSONNEL (9-month faculty) NSF</v>
      </c>
      <c r="D46" s="294"/>
      <c r="E46" s="294"/>
      <c r="F46" s="294"/>
      <c r="G46" s="294"/>
      <c r="H46" s="294"/>
      <c r="I46" s="296">
        <f>SUM(I40:I45)</f>
        <v>0</v>
      </c>
      <c r="J46" s="296">
        <f t="shared" ref="J46:O46" si="8">SUM(J40:J45)</f>
        <v>0</v>
      </c>
      <c r="K46" s="296">
        <f t="shared" si="8"/>
        <v>0</v>
      </c>
      <c r="L46" s="296">
        <f t="shared" si="8"/>
        <v>0</v>
      </c>
      <c r="M46" s="296">
        <f t="shared" si="8"/>
        <v>0</v>
      </c>
      <c r="N46" s="296">
        <f t="shared" si="8"/>
        <v>0</v>
      </c>
      <c r="O46" s="297">
        <f t="shared" si="8"/>
        <v>0</v>
      </c>
    </row>
    <row r="47" spans="1:15" x14ac:dyDescent="0.2">
      <c r="A47" s="225"/>
      <c r="B47" s="26"/>
      <c r="C47" s="26"/>
      <c r="D47" s="26"/>
      <c r="E47" s="26"/>
      <c r="F47" s="26"/>
      <c r="G47" s="26"/>
      <c r="H47" s="26"/>
      <c r="I47" s="234"/>
      <c r="J47" s="234"/>
      <c r="K47" s="234"/>
      <c r="L47" s="234"/>
      <c r="M47" s="234"/>
      <c r="N47" s="234"/>
      <c r="O47" s="235"/>
    </row>
    <row r="48" spans="1:15" x14ac:dyDescent="0.2">
      <c r="A48" s="247" t="s">
        <v>214</v>
      </c>
      <c r="B48" s="5"/>
      <c r="C48" s="5"/>
      <c r="D48" s="5"/>
      <c r="E48" s="5"/>
      <c r="F48" s="5"/>
      <c r="G48" s="5"/>
      <c r="H48" s="5"/>
      <c r="I48" s="236"/>
      <c r="J48" s="236"/>
      <c r="K48" s="236"/>
      <c r="L48" s="236"/>
      <c r="M48" s="236"/>
      <c r="N48" s="236"/>
      <c r="O48" s="237"/>
    </row>
    <row r="49" spans="1:15" x14ac:dyDescent="0.2">
      <c r="A49" s="225">
        <v>1</v>
      </c>
      <c r="B49" s="26" t="s">
        <v>222</v>
      </c>
      <c r="C49" s="26"/>
      <c r="D49" s="26"/>
      <c r="E49" s="26"/>
      <c r="F49" s="26"/>
      <c r="G49" s="26"/>
      <c r="H49" s="26"/>
      <c r="I49" s="234">
        <f>'NSF FY 22-23'!N19</f>
        <v>0</v>
      </c>
      <c r="J49" s="234">
        <f>'NSF FY 23-24'!N19</f>
        <v>0</v>
      </c>
      <c r="K49" s="234">
        <f>'NSF FY 24-25'!N19</f>
        <v>0</v>
      </c>
      <c r="L49" s="234">
        <f>'NSF FY 25-26'!N19</f>
        <v>0</v>
      </c>
      <c r="M49" s="234">
        <f>'NSF FY 26-27'!N19</f>
        <v>0</v>
      </c>
      <c r="N49" s="234">
        <f>'NSF FY 27-28'!N19</f>
        <v>0</v>
      </c>
      <c r="O49" s="235">
        <f>SUM(I49:N49)</f>
        <v>0</v>
      </c>
    </row>
    <row r="50" spans="1:15" x14ac:dyDescent="0.2">
      <c r="A50" s="225">
        <v>2</v>
      </c>
      <c r="B50" s="26" t="s">
        <v>222</v>
      </c>
      <c r="C50" s="26"/>
      <c r="D50" s="26"/>
      <c r="E50" s="26"/>
      <c r="F50" s="26"/>
      <c r="G50" s="26"/>
      <c r="H50" s="26"/>
      <c r="I50" s="234">
        <f>'NSF FY 22-23'!N20</f>
        <v>0</v>
      </c>
      <c r="J50" s="234">
        <f>'NSF FY 23-24'!N20</f>
        <v>0</v>
      </c>
      <c r="K50" s="234">
        <f>'NSF FY 24-25'!N20</f>
        <v>0</v>
      </c>
      <c r="L50" s="234">
        <f>'NSF FY 25-26'!N20</f>
        <v>0</v>
      </c>
      <c r="M50" s="234">
        <f>'NSF FY 26-27'!N20</f>
        <v>0</v>
      </c>
      <c r="N50" s="234">
        <f>'NSF FY 27-28'!N20</f>
        <v>0</v>
      </c>
      <c r="O50" s="235">
        <f t="shared" ref="O50:O53" si="9">SUM(I50:N50)</f>
        <v>0</v>
      </c>
    </row>
    <row r="51" spans="1:15" x14ac:dyDescent="0.2">
      <c r="A51" s="225">
        <v>3</v>
      </c>
      <c r="B51" s="26" t="s">
        <v>222</v>
      </c>
      <c r="C51" s="26"/>
      <c r="D51" s="26"/>
      <c r="E51" s="26"/>
      <c r="F51" s="26"/>
      <c r="G51" s="26"/>
      <c r="H51" s="26"/>
      <c r="I51" s="234">
        <f>'NSF FY 22-23'!N21</f>
        <v>0</v>
      </c>
      <c r="J51" s="234">
        <f>'NSF FY 23-24'!N21</f>
        <v>0</v>
      </c>
      <c r="K51" s="234">
        <f>'NSF FY 24-25'!N21</f>
        <v>0</v>
      </c>
      <c r="L51" s="234">
        <f>'NSF FY 25-26'!N21</f>
        <v>0</v>
      </c>
      <c r="M51" s="234">
        <f>'NSF FY 26-27'!N21</f>
        <v>0</v>
      </c>
      <c r="N51" s="234">
        <f>'NSF FY 27-28'!N21</f>
        <v>0</v>
      </c>
      <c r="O51" s="235">
        <f t="shared" si="9"/>
        <v>0</v>
      </c>
    </row>
    <row r="52" spans="1:15" x14ac:dyDescent="0.2">
      <c r="A52" s="225">
        <v>4</v>
      </c>
      <c r="B52" s="26" t="s">
        <v>222</v>
      </c>
      <c r="C52" s="26"/>
      <c r="D52" s="26"/>
      <c r="E52" s="26"/>
      <c r="F52" s="26"/>
      <c r="G52" s="26"/>
      <c r="H52" s="26"/>
      <c r="I52" s="234">
        <f>'NSF FY 22-23'!N22</f>
        <v>0</v>
      </c>
      <c r="J52" s="234">
        <f>'NSF FY 23-24'!N22</f>
        <v>0</v>
      </c>
      <c r="K52" s="234">
        <f>'NSF FY 24-25'!N22</f>
        <v>0</v>
      </c>
      <c r="L52" s="234">
        <f>'NSF FY 25-26'!N22</f>
        <v>0</v>
      </c>
      <c r="M52" s="234">
        <f>'NSF FY 26-27'!N22</f>
        <v>0</v>
      </c>
      <c r="N52" s="234">
        <f>'NSF FY 27-28'!N22</f>
        <v>0</v>
      </c>
      <c r="O52" s="235">
        <f t="shared" si="9"/>
        <v>0</v>
      </c>
    </row>
    <row r="53" spans="1:15" x14ac:dyDescent="0.2">
      <c r="A53" s="225">
        <v>5</v>
      </c>
      <c r="B53" s="26" t="s">
        <v>222</v>
      </c>
      <c r="C53" s="26"/>
      <c r="D53" s="26"/>
      <c r="E53" s="26"/>
      <c r="F53" s="26"/>
      <c r="G53" s="26"/>
      <c r="H53" s="26"/>
      <c r="I53" s="236">
        <f>'NSF FY 22-23'!N23</f>
        <v>0</v>
      </c>
      <c r="J53" s="236">
        <f>'NSF FY 23-24'!N23</f>
        <v>0</v>
      </c>
      <c r="K53" s="236">
        <f>'NSF FY 24-25'!N23</f>
        <v>0</v>
      </c>
      <c r="L53" s="236">
        <f>'NSF FY 25-26'!N23</f>
        <v>0</v>
      </c>
      <c r="M53" s="236">
        <f>'NSF FY 26-27'!N23</f>
        <v>0</v>
      </c>
      <c r="N53" s="236">
        <f>'NSF FY 27-28'!N23</f>
        <v>0</v>
      </c>
      <c r="O53" s="237">
        <f t="shared" si="9"/>
        <v>0</v>
      </c>
    </row>
    <row r="54" spans="1:15" x14ac:dyDescent="0.2">
      <c r="A54" s="225"/>
      <c r="B54" s="294" t="str">
        <f>B24</f>
        <v>TOTAL ASU PERSONNEL (12-month EPA-Admin &amp; SPA) NSF</v>
      </c>
      <c r="C54" s="295"/>
      <c r="D54" s="295"/>
      <c r="E54" s="295"/>
      <c r="F54" s="295"/>
      <c r="G54" s="295"/>
      <c r="H54" s="295"/>
      <c r="I54" s="296">
        <f>SUM(I49:I53)</f>
        <v>0</v>
      </c>
      <c r="J54" s="296">
        <f t="shared" ref="J54:O54" si="10">SUM(J49:J53)</f>
        <v>0</v>
      </c>
      <c r="K54" s="296">
        <f t="shared" si="10"/>
        <v>0</v>
      </c>
      <c r="L54" s="296">
        <f t="shared" si="10"/>
        <v>0</v>
      </c>
      <c r="M54" s="296">
        <f t="shared" si="10"/>
        <v>0</v>
      </c>
      <c r="N54" s="296">
        <f t="shared" si="10"/>
        <v>0</v>
      </c>
      <c r="O54" s="297">
        <f t="shared" si="10"/>
        <v>0</v>
      </c>
    </row>
    <row r="55" spans="1:15" x14ac:dyDescent="0.2">
      <c r="A55" s="225"/>
      <c r="B55" s="26"/>
      <c r="C55" s="26"/>
      <c r="D55" s="26"/>
      <c r="E55" s="26"/>
      <c r="F55" s="26"/>
      <c r="G55" s="26"/>
      <c r="H55" s="26"/>
      <c r="I55" s="234"/>
      <c r="J55" s="234"/>
      <c r="K55" s="234"/>
      <c r="L55" s="234"/>
      <c r="M55" s="234"/>
      <c r="N55" s="234"/>
      <c r="O55" s="235"/>
    </row>
    <row r="56" spans="1:15" x14ac:dyDescent="0.2">
      <c r="A56" s="247" t="s">
        <v>215</v>
      </c>
      <c r="B56" s="5"/>
      <c r="C56" s="5"/>
      <c r="D56" s="5"/>
      <c r="E56" s="5"/>
      <c r="F56" s="5"/>
      <c r="G56" s="5"/>
      <c r="H56" s="5"/>
      <c r="I56" s="236"/>
      <c r="J56" s="236"/>
      <c r="K56" s="236"/>
      <c r="L56" s="236"/>
      <c r="M56" s="236"/>
      <c r="N56" s="236"/>
      <c r="O56" s="237"/>
    </row>
    <row r="57" spans="1:15" x14ac:dyDescent="0.2">
      <c r="A57" s="225">
        <v>1</v>
      </c>
      <c r="B57" s="26" t="s">
        <v>61</v>
      </c>
      <c r="C57" s="26"/>
      <c r="D57" s="26"/>
      <c r="E57" s="26"/>
      <c r="F57" s="26"/>
      <c r="G57" s="26"/>
      <c r="H57" s="26"/>
      <c r="I57" s="234">
        <f>'NSF FY 22-23'!N29</f>
        <v>0</v>
      </c>
      <c r="J57" s="234">
        <f>'NSF FY 23-24'!N29</f>
        <v>0</v>
      </c>
      <c r="K57" s="234">
        <f>'NSF FY 24-25'!N29</f>
        <v>0</v>
      </c>
      <c r="L57" s="234">
        <f>'NSF FY 25-26'!N29</f>
        <v>0</v>
      </c>
      <c r="M57" s="234">
        <f>'NSF FY 26-27'!N29</f>
        <v>0</v>
      </c>
      <c r="N57" s="234">
        <f>'NSF FY 27-28'!N29</f>
        <v>0</v>
      </c>
      <c r="O57" s="235">
        <f>SUM(I57:N57)</f>
        <v>0</v>
      </c>
    </row>
    <row r="58" spans="1:15" x14ac:dyDescent="0.2">
      <c r="A58" s="225">
        <v>2</v>
      </c>
      <c r="B58" s="26" t="s">
        <v>61</v>
      </c>
      <c r="C58" s="26"/>
      <c r="D58" s="26"/>
      <c r="E58" s="26"/>
      <c r="F58" s="26"/>
      <c r="G58" s="26"/>
      <c r="H58" s="26"/>
      <c r="I58" s="234">
        <f>'NSF FY 22-23'!N30</f>
        <v>0</v>
      </c>
      <c r="J58" s="234">
        <f>'NSF FY 23-24'!N30</f>
        <v>0</v>
      </c>
      <c r="K58" s="234">
        <f>'NSF FY 24-25'!N30</f>
        <v>0</v>
      </c>
      <c r="L58" s="234">
        <f>'NSF FY 25-26'!N30</f>
        <v>0</v>
      </c>
      <c r="M58" s="234">
        <f>'NSF FY 26-27'!N30</f>
        <v>0</v>
      </c>
      <c r="N58" s="234">
        <f>'NSF FY 27-28'!N30</f>
        <v>0</v>
      </c>
      <c r="O58" s="235">
        <f t="shared" ref="O58:O62" si="11">SUM(I58:N58)</f>
        <v>0</v>
      </c>
    </row>
    <row r="59" spans="1:15" x14ac:dyDescent="0.2">
      <c r="A59" s="225">
        <v>3</v>
      </c>
      <c r="B59" s="26" t="s">
        <v>61</v>
      </c>
      <c r="C59" s="26"/>
      <c r="D59" s="26"/>
      <c r="E59" s="26"/>
      <c r="F59" s="26"/>
      <c r="G59" s="26"/>
      <c r="H59" s="26"/>
      <c r="I59" s="234">
        <f>'NSF FY 22-23'!N31</f>
        <v>0</v>
      </c>
      <c r="J59" s="234">
        <f>'NSF FY 23-24'!N31</f>
        <v>0</v>
      </c>
      <c r="K59" s="234">
        <f>'NSF FY 24-25'!N31</f>
        <v>0</v>
      </c>
      <c r="L59" s="234">
        <f>'NSF FY 25-26'!N31</f>
        <v>0</v>
      </c>
      <c r="M59" s="234">
        <f>'NSF FY 26-27'!N31</f>
        <v>0</v>
      </c>
      <c r="N59" s="234">
        <f>'NSF FY 27-28'!N31</f>
        <v>0</v>
      </c>
      <c r="O59" s="235">
        <f t="shared" si="11"/>
        <v>0</v>
      </c>
    </row>
    <row r="60" spans="1:15" x14ac:dyDescent="0.2">
      <c r="A60" s="225">
        <v>4</v>
      </c>
      <c r="B60" s="26" t="s">
        <v>61</v>
      </c>
      <c r="C60" s="26"/>
      <c r="D60" s="26"/>
      <c r="E60" s="26"/>
      <c r="F60" s="26"/>
      <c r="G60" s="26"/>
      <c r="H60" s="26"/>
      <c r="I60" s="234">
        <f>'NSF FY 22-23'!N32</f>
        <v>0</v>
      </c>
      <c r="J60" s="234">
        <f>'NSF FY 23-24'!N32</f>
        <v>0</v>
      </c>
      <c r="K60" s="234">
        <f>'NSF FY 24-25'!N32</f>
        <v>0</v>
      </c>
      <c r="L60" s="234">
        <f>'NSF FY 25-26'!N32</f>
        <v>0</v>
      </c>
      <c r="M60" s="234">
        <f>'NSF FY 26-27'!N32</f>
        <v>0</v>
      </c>
      <c r="N60" s="234">
        <f>'NSF FY 27-28'!N32</f>
        <v>0</v>
      </c>
      <c r="O60" s="235">
        <f t="shared" si="11"/>
        <v>0</v>
      </c>
    </row>
    <row r="61" spans="1:15" x14ac:dyDescent="0.2">
      <c r="A61" s="225">
        <v>5</v>
      </c>
      <c r="B61" s="26" t="s">
        <v>64</v>
      </c>
      <c r="C61" s="26"/>
      <c r="D61" s="26"/>
      <c r="E61" s="26"/>
      <c r="F61" s="26"/>
      <c r="G61" s="26"/>
      <c r="H61" s="26"/>
      <c r="I61" s="234">
        <f>'NSF FY 22-23'!N34</f>
        <v>0</v>
      </c>
      <c r="J61" s="234">
        <f>'NSF FY 23-24'!N34</f>
        <v>0</v>
      </c>
      <c r="K61" s="234">
        <f>'NSF FY 24-25'!N34</f>
        <v>0</v>
      </c>
      <c r="L61" s="234">
        <f>'NSF FY 25-26'!N34</f>
        <v>0</v>
      </c>
      <c r="M61" s="234">
        <f>'NSF FY 26-27'!N34</f>
        <v>0</v>
      </c>
      <c r="N61" s="234">
        <f>'NSF FY 27-28'!N34</f>
        <v>0</v>
      </c>
      <c r="O61" s="235">
        <f t="shared" si="11"/>
        <v>0</v>
      </c>
    </row>
    <row r="62" spans="1:15" x14ac:dyDescent="0.2">
      <c r="A62" s="225">
        <v>6</v>
      </c>
      <c r="B62" s="26" t="s">
        <v>64</v>
      </c>
      <c r="C62" s="26"/>
      <c r="D62" s="26"/>
      <c r="E62" s="26"/>
      <c r="F62" s="26"/>
      <c r="G62" s="26"/>
      <c r="H62" s="26"/>
      <c r="I62" s="236">
        <f>'NSF FY 22-23'!N35</f>
        <v>0</v>
      </c>
      <c r="J62" s="236">
        <f>'NSF FY 23-24'!N35</f>
        <v>0</v>
      </c>
      <c r="K62" s="236">
        <f>'NSF FY 24-25'!N35</f>
        <v>0</v>
      </c>
      <c r="L62" s="236">
        <f>'NSF FY 25-26'!N35</f>
        <v>0</v>
      </c>
      <c r="M62" s="236">
        <f>'NSF FY 26-27'!N35</f>
        <v>0</v>
      </c>
      <c r="N62" s="236">
        <f>'NSF FY 27-28'!N35</f>
        <v>0</v>
      </c>
      <c r="O62" s="237">
        <f t="shared" si="11"/>
        <v>0</v>
      </c>
    </row>
    <row r="63" spans="1:15" x14ac:dyDescent="0.2">
      <c r="A63" s="225"/>
      <c r="B63" s="294" t="str">
        <f>B33</f>
        <v>TOTAL STUDENT/NON-STUDENT TEMP PERSONNEL NSF</v>
      </c>
      <c r="C63" s="294"/>
      <c r="D63" s="294"/>
      <c r="E63" s="294"/>
      <c r="F63" s="294"/>
      <c r="G63" s="294"/>
      <c r="H63" s="294"/>
      <c r="I63" s="296">
        <f>SUM(I57:I62)</f>
        <v>0</v>
      </c>
      <c r="J63" s="296">
        <f t="shared" ref="J63:O63" si="12">SUM(J57:J62)</f>
        <v>0</v>
      </c>
      <c r="K63" s="296">
        <f t="shared" si="12"/>
        <v>0</v>
      </c>
      <c r="L63" s="296">
        <f>SUM(L57:L62)</f>
        <v>0</v>
      </c>
      <c r="M63" s="296">
        <f t="shared" si="12"/>
        <v>0</v>
      </c>
      <c r="N63" s="296">
        <f t="shared" si="12"/>
        <v>0</v>
      </c>
      <c r="O63" s="297">
        <f t="shared" si="12"/>
        <v>0</v>
      </c>
    </row>
    <row r="64" spans="1:15" x14ac:dyDescent="0.2">
      <c r="A64" s="225"/>
      <c r="B64" s="294"/>
      <c r="C64" s="294"/>
      <c r="D64" s="294"/>
      <c r="E64" s="294"/>
      <c r="F64" s="294"/>
      <c r="G64" s="294"/>
      <c r="H64" s="294"/>
      <c r="I64" s="298"/>
      <c r="J64" s="298"/>
      <c r="K64" s="298"/>
      <c r="L64" s="298"/>
      <c r="M64" s="298"/>
      <c r="N64" s="298"/>
      <c r="O64" s="299"/>
    </row>
    <row r="65" spans="1:15" x14ac:dyDescent="0.2">
      <c r="A65" s="225"/>
      <c r="B65" s="26"/>
      <c r="C65" s="26"/>
      <c r="D65" s="26"/>
      <c r="E65" s="26"/>
      <c r="F65" s="355" t="s">
        <v>186</v>
      </c>
      <c r="G65" s="355"/>
      <c r="H65" s="355"/>
      <c r="I65" s="304">
        <f>I46+I54+I63</f>
        <v>0</v>
      </c>
      <c r="J65" s="304">
        <f t="shared" ref="J65:O65" si="13">J46+J54+J63</f>
        <v>0</v>
      </c>
      <c r="K65" s="304">
        <f t="shared" si="13"/>
        <v>0</v>
      </c>
      <c r="L65" s="304">
        <f t="shared" si="13"/>
        <v>0</v>
      </c>
      <c r="M65" s="304">
        <f t="shared" si="13"/>
        <v>0</v>
      </c>
      <c r="N65" s="304">
        <f t="shared" si="13"/>
        <v>0</v>
      </c>
      <c r="O65" s="305">
        <f t="shared" si="13"/>
        <v>0</v>
      </c>
    </row>
    <row r="66" spans="1:15" x14ac:dyDescent="0.2">
      <c r="A66" s="225"/>
      <c r="B66" s="26"/>
      <c r="C66" s="26"/>
      <c r="D66" s="26"/>
      <c r="E66" s="26"/>
      <c r="F66" s="26"/>
      <c r="G66" s="26"/>
      <c r="H66" s="26"/>
      <c r="I66" s="234"/>
      <c r="J66" s="234"/>
      <c r="K66" s="234"/>
      <c r="L66" s="234"/>
      <c r="M66" s="234"/>
      <c r="N66" s="234"/>
      <c r="O66" s="235"/>
    </row>
    <row r="67" spans="1:15" ht="15.75" thickBot="1" x14ac:dyDescent="0.25">
      <c r="A67" s="248"/>
      <c r="B67" s="242"/>
      <c r="C67" s="242"/>
      <c r="D67" s="242"/>
      <c r="E67" s="249" t="s">
        <v>13</v>
      </c>
      <c r="F67" s="250"/>
      <c r="G67" s="250"/>
      <c r="H67" s="250"/>
      <c r="I67" s="251">
        <f t="shared" ref="I67:O67" si="14">I35+I65</f>
        <v>0</v>
      </c>
      <c r="J67" s="251">
        <f t="shared" si="14"/>
        <v>0</v>
      </c>
      <c r="K67" s="251">
        <f t="shared" si="14"/>
        <v>0</v>
      </c>
      <c r="L67" s="251">
        <f t="shared" si="14"/>
        <v>0</v>
      </c>
      <c r="M67" s="251">
        <f t="shared" si="14"/>
        <v>0</v>
      </c>
      <c r="N67" s="251">
        <f t="shared" si="14"/>
        <v>0</v>
      </c>
      <c r="O67" s="252">
        <f t="shared" si="14"/>
        <v>0</v>
      </c>
    </row>
    <row r="68" spans="1:15" x14ac:dyDescent="0.2">
      <c r="A68" s="243"/>
      <c r="B68" s="228"/>
      <c r="C68" s="228"/>
      <c r="D68" s="228"/>
      <c r="E68" s="228"/>
      <c r="F68" s="228"/>
      <c r="G68" s="228"/>
      <c r="H68" s="228"/>
      <c r="I68" s="228"/>
      <c r="J68" s="228"/>
      <c r="K68" s="228"/>
      <c r="L68" s="228"/>
      <c r="M68" s="228"/>
      <c r="N68" s="228"/>
      <c r="O68" s="229"/>
    </row>
    <row r="69" spans="1:15" x14ac:dyDescent="0.2">
      <c r="A69" s="253" t="s">
        <v>187</v>
      </c>
      <c r="B69" s="26"/>
      <c r="C69" s="26"/>
      <c r="D69" s="26"/>
      <c r="E69" s="26"/>
      <c r="F69" s="26"/>
      <c r="G69" s="26"/>
      <c r="H69" s="26"/>
      <c r="I69" s="300" t="s">
        <v>176</v>
      </c>
      <c r="J69" s="300" t="s">
        <v>177</v>
      </c>
      <c r="K69" s="300" t="s">
        <v>178</v>
      </c>
      <c r="L69" s="300" t="s">
        <v>179</v>
      </c>
      <c r="M69" s="300" t="s">
        <v>180</v>
      </c>
      <c r="N69" s="300" t="s">
        <v>181</v>
      </c>
      <c r="O69" s="301" t="s">
        <v>182</v>
      </c>
    </row>
    <row r="70" spans="1:15" x14ac:dyDescent="0.2">
      <c r="A70" s="254"/>
      <c r="B70" s="255" t="s">
        <v>28</v>
      </c>
      <c r="C70" s="26"/>
      <c r="D70" s="26"/>
      <c r="E70" s="26"/>
      <c r="F70" s="26"/>
      <c r="G70" s="26"/>
      <c r="H70" s="26"/>
      <c r="I70" s="256">
        <f>'NSF FY 22-23'!O52</f>
        <v>0</v>
      </c>
      <c r="J70" s="256">
        <f>'NSF FY 23-24'!O52</f>
        <v>0</v>
      </c>
      <c r="K70" s="256">
        <f>'NSF FY 24-25'!O52</f>
        <v>0</v>
      </c>
      <c r="L70" s="256">
        <f>'NSF FY 25-26'!O52</f>
        <v>0</v>
      </c>
      <c r="M70" s="256">
        <f>'NSF FY 26-27'!O52</f>
        <v>0</v>
      </c>
      <c r="N70" s="256">
        <f>'NSF FY 27-28'!O52</f>
        <v>0</v>
      </c>
      <c r="O70" s="257">
        <f>SUM(I70:N70)</f>
        <v>0</v>
      </c>
    </row>
    <row r="71" spans="1:15" x14ac:dyDescent="0.2">
      <c r="A71" s="258"/>
      <c r="B71" s="39" t="s">
        <v>32</v>
      </c>
      <c r="C71" s="5"/>
      <c r="D71" s="5"/>
      <c r="E71" s="5"/>
      <c r="F71" s="5"/>
      <c r="G71" s="5"/>
      <c r="H71" s="5"/>
      <c r="I71" s="259">
        <f>'NSF FY 22-23'!O53</f>
        <v>0</v>
      </c>
      <c r="J71" s="259">
        <f>'NSF FY 23-24'!O53</f>
        <v>0</v>
      </c>
      <c r="K71" s="259">
        <f>'NSF FY 24-25'!O53</f>
        <v>0</v>
      </c>
      <c r="L71" s="259">
        <f>'NSF FY 25-26'!O53</f>
        <v>0</v>
      </c>
      <c r="M71" s="259">
        <f>'NSF FY 26-27'!O53</f>
        <v>0</v>
      </c>
      <c r="N71" s="259">
        <f>'NSF FY 27-28'!O53</f>
        <v>0</v>
      </c>
      <c r="O71" s="260">
        <f>SUM(I71:N71)</f>
        <v>0</v>
      </c>
    </row>
    <row r="72" spans="1:15" ht="15.75" thickBot="1" x14ac:dyDescent="0.25">
      <c r="A72" s="241"/>
      <c r="B72" s="242"/>
      <c r="C72" s="242"/>
      <c r="D72" s="242"/>
      <c r="E72" s="261"/>
      <c r="F72" s="242"/>
      <c r="G72" s="356" t="s">
        <v>188</v>
      </c>
      <c r="H72" s="357"/>
      <c r="I72" s="306">
        <f>SUM(I70:I71)</f>
        <v>0</v>
      </c>
      <c r="J72" s="306">
        <f>SUM(J70:J71)</f>
        <v>0</v>
      </c>
      <c r="K72" s="306">
        <f t="shared" ref="K72:N72" si="15">SUM(K70:K71)</f>
        <v>0</v>
      </c>
      <c r="L72" s="306">
        <f t="shared" si="15"/>
        <v>0</v>
      </c>
      <c r="M72" s="306">
        <f t="shared" si="15"/>
        <v>0</v>
      </c>
      <c r="N72" s="306">
        <f t="shared" si="15"/>
        <v>0</v>
      </c>
      <c r="O72" s="307">
        <f>SUM(O70:O71)</f>
        <v>0</v>
      </c>
    </row>
    <row r="73" spans="1:15" x14ac:dyDescent="0.2">
      <c r="A73" s="243"/>
      <c r="B73" s="228"/>
      <c r="C73" s="228"/>
      <c r="D73" s="228"/>
      <c r="E73" s="228"/>
      <c r="F73" s="228"/>
      <c r="G73" s="228"/>
      <c r="H73" s="228"/>
      <c r="I73" s="262"/>
      <c r="J73" s="262"/>
      <c r="K73" s="262"/>
      <c r="L73" s="262"/>
      <c r="M73" s="262"/>
      <c r="N73" s="262"/>
      <c r="O73" s="263"/>
    </row>
    <row r="74" spans="1:15" x14ac:dyDescent="0.2">
      <c r="A74" s="253" t="s">
        <v>189</v>
      </c>
      <c r="B74" s="26"/>
      <c r="C74" s="26"/>
      <c r="D74" s="26"/>
      <c r="E74" s="26"/>
      <c r="F74" s="26"/>
      <c r="G74" s="26"/>
      <c r="H74" s="26"/>
      <c r="I74" s="256"/>
      <c r="J74" s="256"/>
      <c r="K74" s="256"/>
      <c r="L74" s="256"/>
      <c r="M74" s="256"/>
      <c r="N74" s="256"/>
      <c r="O74" s="257"/>
    </row>
    <row r="75" spans="1:15" x14ac:dyDescent="0.2">
      <c r="A75" s="254">
        <v>1</v>
      </c>
      <c r="B75" s="26" t="s">
        <v>217</v>
      </c>
      <c r="C75" s="26"/>
      <c r="D75" s="26"/>
      <c r="E75" s="26"/>
      <c r="F75" s="26"/>
      <c r="G75" s="26"/>
      <c r="H75" s="26"/>
      <c r="I75" s="256">
        <f>'NSF FY 22-23'!O43</f>
        <v>0</v>
      </c>
      <c r="J75" s="256">
        <f>'NSF FY 23-24'!O43</f>
        <v>0</v>
      </c>
      <c r="K75" s="256">
        <f>'NSF FY 24-25'!O43</f>
        <v>0</v>
      </c>
      <c r="L75" s="256">
        <f>'NSF FY 25-26'!O43</f>
        <v>0</v>
      </c>
      <c r="M75" s="256">
        <f>'NSF FY 26-27'!O43</f>
        <v>0</v>
      </c>
      <c r="N75" s="256">
        <f>'NSF FY 27-28'!O43</f>
        <v>0</v>
      </c>
      <c r="O75" s="257">
        <f>SUM(I75:N75)</f>
        <v>0</v>
      </c>
    </row>
    <row r="76" spans="1:15" x14ac:dyDescent="0.2">
      <c r="A76" s="254">
        <v>2</v>
      </c>
      <c r="B76" s="26" t="s">
        <v>217</v>
      </c>
      <c r="C76" s="26"/>
      <c r="D76" s="26"/>
      <c r="E76" s="26"/>
      <c r="F76" s="26"/>
      <c r="G76" s="26"/>
      <c r="H76" s="26"/>
      <c r="I76" s="256">
        <f>'NSF FY 22-23'!O44</f>
        <v>0</v>
      </c>
      <c r="J76" s="256">
        <f>'NSF FY 23-24'!O44</f>
        <v>0</v>
      </c>
      <c r="K76" s="256">
        <f>'NSF FY 24-25'!O44</f>
        <v>0</v>
      </c>
      <c r="L76" s="256">
        <f>'NSF FY 25-26'!O44</f>
        <v>0</v>
      </c>
      <c r="M76" s="256">
        <f>'NSF FY 26-27'!O44</f>
        <v>0</v>
      </c>
      <c r="N76" s="256">
        <f>'NSF FY 27-28'!O44</f>
        <v>0</v>
      </c>
      <c r="O76" s="257">
        <f t="shared" ref="O76:O79" si="16">SUM(I76:N76)</f>
        <v>0</v>
      </c>
    </row>
    <row r="77" spans="1:15" x14ac:dyDescent="0.2">
      <c r="A77" s="254">
        <v>3</v>
      </c>
      <c r="B77" s="26" t="s">
        <v>217</v>
      </c>
      <c r="C77" s="26"/>
      <c r="D77" s="26"/>
      <c r="E77" s="26"/>
      <c r="F77" s="26"/>
      <c r="G77" s="26"/>
      <c r="H77" s="26"/>
      <c r="I77" s="256">
        <f>'NSF FY 22-23'!O45</f>
        <v>0</v>
      </c>
      <c r="J77" s="256">
        <f>'NSF FY 23-24'!O45</f>
        <v>0</v>
      </c>
      <c r="K77" s="256">
        <f>'NSF FY 24-25'!O45</f>
        <v>0</v>
      </c>
      <c r="L77" s="256">
        <f>'NSF FY 25-26'!O45</f>
        <v>0</v>
      </c>
      <c r="M77" s="256">
        <f>'NSF FY 26-27'!O45</f>
        <v>0</v>
      </c>
      <c r="N77" s="256">
        <f>'NSF FY 27-28'!O45</f>
        <v>0</v>
      </c>
      <c r="O77" s="257">
        <f t="shared" si="16"/>
        <v>0</v>
      </c>
    </row>
    <row r="78" spans="1:15" x14ac:dyDescent="0.2">
      <c r="A78" s="254">
        <v>4</v>
      </c>
      <c r="B78" s="26" t="s">
        <v>217</v>
      </c>
      <c r="C78" s="26"/>
      <c r="D78" s="26"/>
      <c r="E78" s="26"/>
      <c r="F78" s="26"/>
      <c r="G78" s="26"/>
      <c r="H78" s="26"/>
      <c r="I78" s="256">
        <f>'NSF FY 22-23'!O46</f>
        <v>0</v>
      </c>
      <c r="J78" s="256">
        <f>'NSF FY 23-24'!O46</f>
        <v>0</v>
      </c>
      <c r="K78" s="256">
        <f>'NSF FY 24-25'!O46</f>
        <v>0</v>
      </c>
      <c r="L78" s="256">
        <f>'NSF FY 25-26'!O46</f>
        <v>0</v>
      </c>
      <c r="M78" s="256">
        <f>'NSF FY 26-27'!O46</f>
        <v>0</v>
      </c>
      <c r="N78" s="256">
        <f>'NSF FY 27-28'!O46</f>
        <v>0</v>
      </c>
      <c r="O78" s="257">
        <f t="shared" si="16"/>
        <v>0</v>
      </c>
    </row>
    <row r="79" spans="1:15" x14ac:dyDescent="0.2">
      <c r="A79" s="254">
        <v>5</v>
      </c>
      <c r="B79" s="26" t="s">
        <v>217</v>
      </c>
      <c r="C79" s="26"/>
      <c r="D79" s="26"/>
      <c r="E79" s="5"/>
      <c r="F79" s="26"/>
      <c r="G79" s="26"/>
      <c r="H79" s="26"/>
      <c r="I79" s="259">
        <f>'NSF FY 22-23'!O47</f>
        <v>0</v>
      </c>
      <c r="J79" s="259">
        <f>'NSF FY 23-24'!O47</f>
        <v>0</v>
      </c>
      <c r="K79" s="259">
        <f>'NSF FY 24-25'!O47</f>
        <v>0</v>
      </c>
      <c r="L79" s="259">
        <f>'NSF FY 25-26'!O47</f>
        <v>0</v>
      </c>
      <c r="M79" s="259">
        <f>'NSF FY 26-27'!O47</f>
        <v>0</v>
      </c>
      <c r="N79" s="259">
        <f>'NSF FY 27-28'!O47</f>
        <v>0</v>
      </c>
      <c r="O79" s="260">
        <f t="shared" si="16"/>
        <v>0</v>
      </c>
    </row>
    <row r="80" spans="1:15" ht="15.75" thickBot="1" x14ac:dyDescent="0.25">
      <c r="A80" s="264"/>
      <c r="B80" s="265"/>
      <c r="C80" s="265"/>
      <c r="D80" s="265"/>
      <c r="E80" s="242"/>
      <c r="F80" s="356" t="s">
        <v>190</v>
      </c>
      <c r="G80" s="357"/>
      <c r="H80" s="357"/>
      <c r="I80" s="308">
        <f>SUM(I75:I79)</f>
        <v>0</v>
      </c>
      <c r="J80" s="308">
        <f t="shared" ref="J80:O80" si="17">SUM(J75:J79)</f>
        <v>0</v>
      </c>
      <c r="K80" s="308">
        <f t="shared" si="17"/>
        <v>0</v>
      </c>
      <c r="L80" s="308">
        <f t="shared" si="17"/>
        <v>0</v>
      </c>
      <c r="M80" s="308">
        <f t="shared" si="17"/>
        <v>0</v>
      </c>
      <c r="N80" s="308">
        <f t="shared" si="17"/>
        <v>0</v>
      </c>
      <c r="O80" s="309">
        <f t="shared" si="17"/>
        <v>0</v>
      </c>
    </row>
    <row r="81" spans="1:15" x14ac:dyDescent="0.2">
      <c r="A81" s="243"/>
      <c r="B81" s="228"/>
      <c r="C81" s="228"/>
      <c r="D81" s="228"/>
      <c r="E81" s="228"/>
      <c r="F81" s="228"/>
      <c r="G81" s="228"/>
      <c r="H81" s="228"/>
      <c r="I81" s="262"/>
      <c r="J81" s="262"/>
      <c r="K81" s="262"/>
      <c r="L81" s="262"/>
      <c r="M81" s="262"/>
      <c r="N81" s="262"/>
      <c r="O81" s="263"/>
    </row>
    <row r="82" spans="1:15" x14ac:dyDescent="0.2">
      <c r="A82" s="253" t="s">
        <v>191</v>
      </c>
      <c r="B82" s="26"/>
      <c r="C82" s="26"/>
      <c r="D82" s="26"/>
      <c r="E82" s="5"/>
      <c r="F82" s="26"/>
      <c r="G82" s="26"/>
      <c r="H82" s="26"/>
      <c r="I82" s="256"/>
      <c r="J82" s="256"/>
      <c r="K82" s="256"/>
      <c r="L82" s="256"/>
      <c r="M82" s="256"/>
      <c r="N82" s="256"/>
      <c r="O82" s="257"/>
    </row>
    <row r="83" spans="1:15" x14ac:dyDescent="0.2">
      <c r="A83" s="266"/>
      <c r="B83" s="267"/>
      <c r="C83" s="267"/>
      <c r="D83" s="267"/>
      <c r="E83" s="359" t="s">
        <v>192</v>
      </c>
      <c r="F83" s="360"/>
      <c r="G83" s="360"/>
      <c r="H83" s="360"/>
      <c r="I83" s="310">
        <f>'NSF FY 22-23'!O70</f>
        <v>0</v>
      </c>
      <c r="J83" s="310">
        <f>'NSF FY 23-24'!O70</f>
        <v>0</v>
      </c>
      <c r="K83" s="310">
        <f>'NSF FY 24-25'!O70</f>
        <v>0</v>
      </c>
      <c r="L83" s="310">
        <f>'NSF FY 25-26'!O70</f>
        <v>0</v>
      </c>
      <c r="M83" s="310">
        <f>'NSF FY 26-27'!O70</f>
        <v>0</v>
      </c>
      <c r="N83" s="310">
        <f>'NSF FY 27-28'!O70</f>
        <v>0</v>
      </c>
      <c r="O83" s="311">
        <f>SUM(I83:N83)</f>
        <v>0</v>
      </c>
    </row>
    <row r="84" spans="1:15" x14ac:dyDescent="0.2">
      <c r="A84" s="225"/>
      <c r="B84" s="26"/>
      <c r="C84" s="26"/>
      <c r="D84" s="26"/>
      <c r="E84" s="26"/>
      <c r="F84" s="26"/>
      <c r="G84" s="26"/>
      <c r="H84" s="26"/>
      <c r="I84" s="256"/>
      <c r="J84" s="256"/>
      <c r="K84" s="256"/>
      <c r="L84" s="256"/>
      <c r="M84" s="256"/>
      <c r="N84" s="256"/>
      <c r="O84" s="257"/>
    </row>
    <row r="85" spans="1:15" x14ac:dyDescent="0.2">
      <c r="A85" s="253" t="s">
        <v>193</v>
      </c>
      <c r="B85" s="26"/>
      <c r="C85" s="26"/>
      <c r="D85" s="26"/>
      <c r="E85" s="26"/>
      <c r="F85" s="26"/>
      <c r="G85" s="26"/>
      <c r="H85" s="26"/>
      <c r="I85" s="256"/>
      <c r="J85" s="256"/>
      <c r="K85" s="256"/>
      <c r="L85" s="256"/>
      <c r="M85" s="256"/>
      <c r="N85" s="256"/>
      <c r="O85" s="257"/>
    </row>
    <row r="86" spans="1:15" x14ac:dyDescent="0.2">
      <c r="A86" s="254" t="s">
        <v>128</v>
      </c>
      <c r="B86" s="255"/>
      <c r="C86" s="26"/>
      <c r="D86" s="26"/>
      <c r="E86" s="26"/>
      <c r="F86" s="26"/>
      <c r="G86" s="26"/>
      <c r="H86" s="26"/>
      <c r="I86" s="256">
        <f>'NSF FY 22-23'!O73</f>
        <v>0</v>
      </c>
      <c r="J86" s="256">
        <f>'NSF FY 23-24'!O73</f>
        <v>0</v>
      </c>
      <c r="K86" s="256">
        <f>'NSF FY 24-25'!O73</f>
        <v>0</v>
      </c>
      <c r="L86" s="256">
        <f>'NSF FY 25-26'!O73</f>
        <v>0</v>
      </c>
      <c r="M86" s="256">
        <f>'NSF FY 26-27'!O73</f>
        <v>0</v>
      </c>
      <c r="N86" s="256">
        <f>'NSF FY 27-28'!O73</f>
        <v>0</v>
      </c>
      <c r="O86" s="257">
        <f>SUM(I86:N86)</f>
        <v>0</v>
      </c>
    </row>
    <row r="87" spans="1:15" x14ac:dyDescent="0.2">
      <c r="A87" s="254" t="s">
        <v>130</v>
      </c>
      <c r="B87" s="255"/>
      <c r="C87" s="26"/>
      <c r="D87" s="26"/>
      <c r="E87" s="26"/>
      <c r="F87" s="26"/>
      <c r="G87" s="26"/>
      <c r="H87" s="26"/>
      <c r="I87" s="256">
        <f>'NSF FY 22-23'!O74</f>
        <v>0</v>
      </c>
      <c r="J87" s="256">
        <f>'NSF FY 23-24'!O74</f>
        <v>0</v>
      </c>
      <c r="K87" s="256">
        <f>'NSF FY 24-25'!O74</f>
        <v>0</v>
      </c>
      <c r="L87" s="256">
        <f>'NSF FY 25-26'!O74</f>
        <v>0</v>
      </c>
      <c r="M87" s="256">
        <f>'NSF FY 26-27'!O74</f>
        <v>0</v>
      </c>
      <c r="N87" s="256">
        <f>'NSF FY 27-28'!O74</f>
        <v>0</v>
      </c>
      <c r="O87" s="257">
        <f t="shared" ref="O87:O88" si="18">SUM(I87:N87)</f>
        <v>0</v>
      </c>
    </row>
    <row r="88" spans="1:15" x14ac:dyDescent="0.2">
      <c r="A88" s="258" t="s">
        <v>131</v>
      </c>
      <c r="B88" s="39"/>
      <c r="C88" s="5"/>
      <c r="D88" s="5"/>
      <c r="E88" s="5"/>
      <c r="F88" s="5"/>
      <c r="G88" s="5"/>
      <c r="H88" s="5"/>
      <c r="I88" s="259">
        <f>'NSF FY 22-23'!O75</f>
        <v>0</v>
      </c>
      <c r="J88" s="259">
        <f>'NSF FY 23-24'!O75</f>
        <v>0</v>
      </c>
      <c r="K88" s="259">
        <f>'NSF FY 24-25'!O75</f>
        <v>0</v>
      </c>
      <c r="L88" s="259">
        <f>'NSF FY 25-26'!O75</f>
        <v>0</v>
      </c>
      <c r="M88" s="259">
        <f>'NSF FY 26-27'!O75</f>
        <v>0</v>
      </c>
      <c r="N88" s="259">
        <f>'NSF FY 27-28'!O75</f>
        <v>0</v>
      </c>
      <c r="O88" s="260">
        <f t="shared" si="18"/>
        <v>0</v>
      </c>
    </row>
    <row r="89" spans="1:15" ht="15.75" thickBot="1" x14ac:dyDescent="0.25">
      <c r="A89" s="241"/>
      <c r="B89" s="242"/>
      <c r="C89" s="242"/>
      <c r="D89" s="242"/>
      <c r="E89" s="261"/>
      <c r="F89" s="356" t="s">
        <v>194</v>
      </c>
      <c r="G89" s="361"/>
      <c r="H89" s="361"/>
      <c r="I89" s="306">
        <f>SUM(I86:I88)</f>
        <v>0</v>
      </c>
      <c r="J89" s="306">
        <f>SUM(J86:J88)</f>
        <v>0</v>
      </c>
      <c r="K89" s="306">
        <f t="shared" ref="K89:L89" si="19">SUM(K86:K88)</f>
        <v>0</v>
      </c>
      <c r="L89" s="306">
        <f t="shared" si="19"/>
        <v>0</v>
      </c>
      <c r="M89" s="306">
        <f>SUM(M86:M88)</f>
        <v>0</v>
      </c>
      <c r="N89" s="306">
        <f>SUM(N86:N88)</f>
        <v>0</v>
      </c>
      <c r="O89" s="307">
        <f>SUM(O86:O88)</f>
        <v>0</v>
      </c>
    </row>
    <row r="90" spans="1:15" x14ac:dyDescent="0.2">
      <c r="A90" s="225"/>
      <c r="B90" s="26"/>
      <c r="C90" s="26"/>
      <c r="D90" s="26"/>
      <c r="E90" s="268"/>
      <c r="F90" s="269"/>
      <c r="G90" s="270"/>
      <c r="H90" s="270"/>
      <c r="I90" s="271"/>
      <c r="J90" s="271"/>
      <c r="K90" s="271"/>
      <c r="L90" s="271"/>
      <c r="M90" s="271"/>
      <c r="N90" s="271"/>
      <c r="O90" s="272"/>
    </row>
    <row r="91" spans="1:15" x14ac:dyDescent="0.2">
      <c r="A91" s="273" t="s">
        <v>216</v>
      </c>
      <c r="B91" s="5"/>
      <c r="C91" s="5"/>
      <c r="D91" s="5"/>
      <c r="E91" s="274"/>
      <c r="F91" s="275"/>
      <c r="G91" s="276"/>
      <c r="H91" s="276"/>
      <c r="I91" s="277"/>
      <c r="J91" s="277"/>
      <c r="K91" s="277"/>
      <c r="L91" s="277"/>
      <c r="M91" s="277"/>
      <c r="N91" s="277"/>
      <c r="O91" s="278"/>
    </row>
    <row r="92" spans="1:15" x14ac:dyDescent="0.2">
      <c r="A92" s="225"/>
      <c r="B92" s="26"/>
      <c r="C92" s="312" t="str">
        <f>'NSF FY 23-24'!B63</f>
        <v>TOTAL PARTICIPANT/TRAINEE COSTS  NSF</v>
      </c>
      <c r="D92" s="295"/>
      <c r="E92" s="295"/>
      <c r="F92" s="313"/>
      <c r="G92" s="314"/>
      <c r="H92" s="314"/>
      <c r="I92" s="315">
        <f>'NSF FY 22-23'!O63</f>
        <v>0</v>
      </c>
      <c r="J92" s="315">
        <f>'NSF FY 23-24'!O63</f>
        <v>0</v>
      </c>
      <c r="K92" s="315">
        <f>'NSF FY 24-25'!O63</f>
        <v>0</v>
      </c>
      <c r="L92" s="315">
        <f>'NSF FY 25-26'!O63</f>
        <v>0</v>
      </c>
      <c r="M92" s="315">
        <f>'NSF FY 26-27'!O63</f>
        <v>0</v>
      </c>
      <c r="N92" s="315">
        <f>'NSF FY 27-28'!O63</f>
        <v>0</v>
      </c>
      <c r="O92" s="316">
        <f>SUM(I92:N92)</f>
        <v>0</v>
      </c>
    </row>
    <row r="93" spans="1:15" ht="15.75" thickBot="1" x14ac:dyDescent="0.25">
      <c r="A93" s="225"/>
      <c r="B93" s="26"/>
      <c r="C93" s="26"/>
      <c r="D93" s="26"/>
      <c r="E93" s="268"/>
      <c r="F93" s="269"/>
      <c r="G93" s="270"/>
      <c r="H93" s="270"/>
      <c r="I93" s="271"/>
      <c r="J93" s="271"/>
      <c r="K93" s="271"/>
      <c r="L93" s="271"/>
      <c r="M93" s="271"/>
      <c r="N93" s="271"/>
      <c r="O93" s="272"/>
    </row>
    <row r="94" spans="1:15" x14ac:dyDescent="0.2">
      <c r="A94" s="243"/>
      <c r="B94" s="228"/>
      <c r="C94" s="228"/>
      <c r="D94" s="228"/>
      <c r="E94" s="228"/>
      <c r="F94" s="228"/>
      <c r="G94" s="228"/>
      <c r="H94" s="228"/>
      <c r="I94" s="262"/>
      <c r="J94" s="262"/>
      <c r="K94" s="262"/>
      <c r="L94" s="262"/>
      <c r="M94" s="262"/>
      <c r="N94" s="262"/>
      <c r="O94" s="263"/>
    </row>
    <row r="95" spans="1:15" x14ac:dyDescent="0.2">
      <c r="A95" s="253" t="s">
        <v>22</v>
      </c>
      <c r="B95" s="26"/>
      <c r="C95" s="26"/>
      <c r="D95" s="26"/>
      <c r="E95" s="5"/>
      <c r="F95" s="26"/>
      <c r="G95" s="26"/>
      <c r="H95" s="26"/>
      <c r="I95" s="256"/>
      <c r="J95" s="256"/>
      <c r="K95" s="256"/>
      <c r="L95" s="256"/>
      <c r="M95" s="256"/>
      <c r="N95" s="256"/>
      <c r="O95" s="257"/>
    </row>
    <row r="96" spans="1:15" ht="15.75" thickBot="1" x14ac:dyDescent="0.25">
      <c r="A96" s="264"/>
      <c r="B96" s="265"/>
      <c r="C96" s="265"/>
      <c r="D96" s="279"/>
      <c r="E96" s="280"/>
      <c r="F96" s="281"/>
      <c r="G96" s="356" t="s">
        <v>195</v>
      </c>
      <c r="H96" s="356"/>
      <c r="I96" s="308">
        <f>'NSF FY 22-23'!O71+'NSF FY 22-23'!O72+'NSF FY 22-23'!O76+'NSF FY 22-23'!O77</f>
        <v>0</v>
      </c>
      <c r="J96" s="308">
        <f>'NSF FY 23-24'!O71+'NSF FY 23-24'!O72+'NSF FY 23-24'!O76+'NSF FY 23-24'!O77</f>
        <v>0</v>
      </c>
      <c r="K96" s="308">
        <f>'NSF FY 24-25'!O71+'NSF FY 24-25'!O72+'NSF FY 24-25'!O76+'NSF FY 24-25'!O77</f>
        <v>0</v>
      </c>
      <c r="L96" s="308">
        <f>'NSF FY 25-26'!O71+'NSF FY 25-26'!O72+'NSF FY 25-26'!O76+'NSF FY 25-26'!O77</f>
        <v>0</v>
      </c>
      <c r="M96" s="308">
        <f>'NSF FY 26-27'!O71+'NSF FY 26-27'!O72+'NSF FY 26-27'!O76+'NSF FY 26-27'!O77</f>
        <v>0</v>
      </c>
      <c r="N96" s="308">
        <f>'NSF FY 27-28'!O71+'NSF FY 27-28'!O72+'NSF FY 27-28'!O76+'NSF FY 27-28'!O77</f>
        <v>0</v>
      </c>
      <c r="O96" s="309">
        <f>SUM(I96:N96)</f>
        <v>0</v>
      </c>
    </row>
    <row r="97" spans="1:15" x14ac:dyDescent="0.2">
      <c r="I97" s="282"/>
      <c r="J97" s="282"/>
      <c r="K97" s="282"/>
      <c r="L97" s="282"/>
      <c r="M97" s="282"/>
      <c r="N97" s="282"/>
      <c r="O97" s="283"/>
    </row>
    <row r="98" spans="1:15" x14ac:dyDescent="0.2">
      <c r="I98" s="282"/>
      <c r="J98" s="282"/>
      <c r="K98" s="282"/>
      <c r="L98" s="282"/>
      <c r="M98" s="282"/>
      <c r="N98" s="282"/>
      <c r="O98" s="283"/>
    </row>
    <row r="99" spans="1:15" x14ac:dyDescent="0.2">
      <c r="E99" s="362" t="s">
        <v>196</v>
      </c>
      <c r="F99" s="363"/>
      <c r="G99" s="363"/>
      <c r="H99" s="363"/>
      <c r="I99" s="318">
        <f>I35+I65+I72+I80+I83+I89+I96+I92</f>
        <v>0</v>
      </c>
      <c r="J99" s="318">
        <f t="shared" ref="J99:M99" si="20">J35+J65+J72+J80+J83+J89+J96+J92</f>
        <v>0</v>
      </c>
      <c r="K99" s="318">
        <f t="shared" si="20"/>
        <v>0</v>
      </c>
      <c r="L99" s="318">
        <f t="shared" si="20"/>
        <v>0</v>
      </c>
      <c r="M99" s="318">
        <f t="shared" si="20"/>
        <v>0</v>
      </c>
      <c r="N99" s="318">
        <f>N35+N65+N72+N80+N83+N89+N96+N92</f>
        <v>0</v>
      </c>
      <c r="O99" s="319">
        <f>O35+O65+O72+O80+O83+O89+O96+O92</f>
        <v>0</v>
      </c>
    </row>
    <row r="100" spans="1:15" x14ac:dyDescent="0.2">
      <c r="E100" s="364" t="s">
        <v>197</v>
      </c>
      <c r="F100" s="365"/>
      <c r="G100" s="365"/>
      <c r="H100" s="365"/>
      <c r="I100" s="320">
        <f>'NSF FY 22-23'!O83</f>
        <v>0</v>
      </c>
      <c r="J100" s="320">
        <f>'NSF FY 23-24'!O83</f>
        <v>0</v>
      </c>
      <c r="K100" s="320">
        <f>'NSF FY 24-25'!O83</f>
        <v>0</v>
      </c>
      <c r="L100" s="320">
        <f>'NSF FY 25-26'!O83</f>
        <v>0</v>
      </c>
      <c r="M100" s="320">
        <f>'NSF FY 26-27'!O83</f>
        <v>0</v>
      </c>
      <c r="N100" s="320">
        <f>'NSF FY 27-28'!O83</f>
        <v>0</v>
      </c>
      <c r="O100" s="298">
        <f>'NSF FY 22-23'!O83+'NSF FY 23-24'!O83+'NSF FY 24-25'!O83+'NSF FY 25-26'!O83+'NSF FY 26-27'!O83+'NSF FY 27-28'!O83</f>
        <v>0</v>
      </c>
    </row>
    <row r="101" spans="1:15" ht="15.75" thickBot="1" x14ac:dyDescent="0.25">
      <c r="E101" s="317"/>
      <c r="F101" s="358" t="s">
        <v>198</v>
      </c>
      <c r="G101" s="358"/>
      <c r="H101" s="358"/>
      <c r="I101" s="321">
        <f>I99+I100</f>
        <v>0</v>
      </c>
      <c r="J101" s="321">
        <f t="shared" ref="J101:N101" si="21">J99+J100</f>
        <v>0</v>
      </c>
      <c r="K101" s="321">
        <f t="shared" si="21"/>
        <v>0</v>
      </c>
      <c r="L101" s="321">
        <f t="shared" si="21"/>
        <v>0</v>
      </c>
      <c r="M101" s="321">
        <f t="shared" si="21"/>
        <v>0</v>
      </c>
      <c r="N101" s="321">
        <f t="shared" si="21"/>
        <v>0</v>
      </c>
      <c r="O101" s="321">
        <f>O99+O100</f>
        <v>0</v>
      </c>
    </row>
    <row r="102" spans="1:15" ht="15.75" thickTop="1" x14ac:dyDescent="0.2"/>
    <row r="103" spans="1:15" x14ac:dyDescent="0.2">
      <c r="O103" s="322"/>
    </row>
    <row r="104" spans="1:15" x14ac:dyDescent="0.2">
      <c r="A104" s="35" t="s">
        <v>34</v>
      </c>
      <c r="B104" s="118">
        <v>0.38</v>
      </c>
      <c r="C104" s="10"/>
      <c r="O104" s="322"/>
    </row>
    <row r="105" spans="1:15" x14ac:dyDescent="0.2">
      <c r="A105" s="2" t="s">
        <v>35</v>
      </c>
      <c r="B105" s="110">
        <f>'NSF FY 22-23'!M83+'NSF FY 23-24'!L83+'NSF FY 24-25'!M83+'NSF FY 25-26'!M83+'NSF FY 26-27'!M83+'NSF FY 27-28'!M83</f>
        <v>0</v>
      </c>
      <c r="O105" s="322"/>
    </row>
  </sheetData>
  <sheetProtection algorithmName="SHA-512" hashValue="TMjgmsGBEi93czV1Yl5L3PyvOxkjxWVWkNau0FKah2G3L+vn/T2PLEwnNdH5ZOnz2EqGaAomRjn+f0YeEc6VDw==" saltValue="O7QNy0zoI15eFZs8HiCYmw==" spinCount="100000" sheet="1" objects="1" scenarios="1"/>
  <mergeCells count="11">
    <mergeCell ref="F101:H101"/>
    <mergeCell ref="E83:H83"/>
    <mergeCell ref="F89:H89"/>
    <mergeCell ref="G96:H96"/>
    <mergeCell ref="E99:H99"/>
    <mergeCell ref="E100:H100"/>
    <mergeCell ref="A2:H2"/>
    <mergeCell ref="F35:H35"/>
    <mergeCell ref="F65:H65"/>
    <mergeCell ref="G72:H72"/>
    <mergeCell ref="F80:H80"/>
  </mergeCells>
  <pageMargins left="0.45" right="0.45" top="0" bottom="0" header="0.3" footer="0.3"/>
  <pageSetup scale="40" orientation="portrait" horizontalDpi="300" verticalDpi="300" r:id="rId1"/>
  <headerFooter>
    <oddFooter>&amp;CPage 1&amp;Rversion  12/2021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B59"/>
  <sheetViews>
    <sheetView topLeftCell="A41" zoomScale="80" zoomScaleNormal="80" zoomScalePageLayoutView="110" workbookViewId="0">
      <selection activeCell="B59" sqref="B59:Q59"/>
    </sheetView>
  </sheetViews>
  <sheetFormatPr defaultColWidth="8.85546875" defaultRowHeight="15" x14ac:dyDescent="0.2"/>
  <cols>
    <col min="1" max="1" width="14.140625" style="143" customWidth="1"/>
    <col min="2" max="2" width="20.7109375" style="143" customWidth="1"/>
    <col min="3" max="3" width="10.42578125" style="143" bestFit="1" customWidth="1"/>
    <col min="4" max="4" width="8.85546875" style="143"/>
    <col min="5" max="5" width="13.7109375" style="143" customWidth="1"/>
    <col min="6" max="6" width="8.85546875" style="143"/>
    <col min="7" max="7" width="20.7109375" style="143" customWidth="1"/>
    <col min="8" max="9" width="8.85546875" style="143"/>
    <col min="10" max="10" width="13.7109375" style="143" customWidth="1"/>
    <col min="11" max="11" width="8.85546875" style="143"/>
    <col min="12" max="12" width="20.7109375" style="143" customWidth="1"/>
    <col min="13" max="14" width="8.85546875" style="143"/>
    <col min="15" max="15" width="13.7109375" style="143" customWidth="1"/>
    <col min="16" max="16" width="8.85546875" style="143"/>
    <col min="17" max="17" width="20.7109375" style="143" customWidth="1"/>
    <col min="18" max="19" width="8.85546875" style="143"/>
    <col min="20" max="20" width="13.7109375" style="143" customWidth="1"/>
    <col min="21" max="21" width="5.85546875" style="143" customWidth="1"/>
    <col min="22" max="22" width="15.140625" style="143" customWidth="1"/>
    <col min="23" max="28" width="13.7109375" style="143" customWidth="1"/>
    <col min="29" max="16384" width="8.85546875" style="143"/>
  </cols>
  <sheetData>
    <row r="1" spans="1:28" ht="15.6" customHeight="1" x14ac:dyDescent="0.2">
      <c r="A1" s="387" t="s">
        <v>68</v>
      </c>
      <c r="B1" s="387"/>
      <c r="C1" s="387"/>
      <c r="D1" s="387"/>
      <c r="E1" s="387"/>
      <c r="F1" s="387"/>
      <c r="G1" s="387"/>
      <c r="H1" s="387"/>
      <c r="I1" s="387"/>
      <c r="J1" s="387"/>
      <c r="K1" s="387"/>
      <c r="L1" s="387"/>
    </row>
    <row r="2" spans="1:28" ht="14.45" customHeight="1" x14ac:dyDescent="0.2">
      <c r="A2" s="143" t="s">
        <v>69</v>
      </c>
      <c r="B2" s="114" t="s">
        <v>102</v>
      </c>
      <c r="C2" s="144"/>
      <c r="D2" s="144"/>
      <c r="E2" s="144"/>
      <c r="F2" s="144"/>
      <c r="G2" s="144"/>
      <c r="H2" s="144"/>
      <c r="I2" s="144"/>
      <c r="J2" s="144"/>
      <c r="K2" s="144"/>
      <c r="L2" s="144"/>
      <c r="M2" s="144"/>
      <c r="N2" s="144"/>
      <c r="O2" s="144"/>
      <c r="P2" s="144"/>
      <c r="Q2" s="144"/>
      <c r="R2" s="144"/>
      <c r="S2" s="144"/>
      <c r="T2" s="144"/>
    </row>
    <row r="3" spans="1:28" ht="9.6" customHeight="1" thickBot="1" x14ac:dyDescent="0.25"/>
    <row r="4" spans="1:28" ht="24" customHeight="1" thickBot="1" x14ac:dyDescent="0.25">
      <c r="A4" s="388" t="s">
        <v>129</v>
      </c>
      <c r="B4" s="389"/>
      <c r="C4" s="389"/>
      <c r="D4" s="389"/>
      <c r="E4" s="389"/>
      <c r="F4" s="389"/>
      <c r="G4" s="389"/>
      <c r="H4" s="389"/>
      <c r="I4" s="389"/>
      <c r="J4" s="389"/>
      <c r="K4" s="389"/>
      <c r="L4" s="389"/>
      <c r="M4" s="389"/>
      <c r="N4" s="389"/>
      <c r="O4" s="389"/>
      <c r="P4" s="389"/>
      <c r="Q4" s="390"/>
    </row>
    <row r="5" spans="1:28" ht="14.45" customHeight="1" x14ac:dyDescent="0.2">
      <c r="A5" s="145"/>
      <c r="B5" s="145"/>
      <c r="C5" s="145"/>
      <c r="D5" s="145"/>
      <c r="E5" s="145"/>
      <c r="F5" s="145"/>
      <c r="G5" s="145"/>
      <c r="H5" s="145"/>
      <c r="I5" s="145"/>
      <c r="J5" s="145"/>
      <c r="K5" s="145"/>
      <c r="L5" s="145"/>
      <c r="M5" s="145"/>
      <c r="N5" s="145"/>
      <c r="O5" s="145"/>
      <c r="P5" s="145"/>
      <c r="Q5" s="145"/>
    </row>
    <row r="6" spans="1:28" ht="14.45" customHeight="1" thickBot="1" x14ac:dyDescent="0.25">
      <c r="A6" s="143">
        <v>731000</v>
      </c>
      <c r="B6" s="143" t="s">
        <v>70</v>
      </c>
      <c r="G6" s="143" t="s">
        <v>70</v>
      </c>
      <c r="L6" s="143" t="s">
        <v>70</v>
      </c>
      <c r="Q6" s="143" t="s">
        <v>70</v>
      </c>
    </row>
    <row r="7" spans="1:28" ht="15" customHeight="1" x14ac:dyDescent="0.2">
      <c r="B7" s="391" t="s">
        <v>71</v>
      </c>
      <c r="C7" s="391"/>
      <c r="D7" s="391"/>
      <c r="E7" s="391"/>
      <c r="G7" s="391" t="s">
        <v>72</v>
      </c>
      <c r="H7" s="391"/>
      <c r="I7" s="391"/>
      <c r="J7" s="391"/>
      <c r="L7" s="391" t="s">
        <v>73</v>
      </c>
      <c r="M7" s="391"/>
      <c r="N7" s="391"/>
      <c r="O7" s="391"/>
      <c r="Q7" s="391" t="s">
        <v>74</v>
      </c>
      <c r="R7" s="391"/>
      <c r="S7" s="391"/>
      <c r="T7" s="391"/>
      <c r="V7" s="368" t="s">
        <v>119</v>
      </c>
      <c r="W7" s="369"/>
      <c r="X7" s="369"/>
      <c r="Y7" s="369"/>
      <c r="Z7" s="369"/>
      <c r="AA7" s="369"/>
      <c r="AB7" s="370"/>
    </row>
    <row r="8" spans="1:28" ht="15" customHeight="1" x14ac:dyDescent="0.2">
      <c r="B8" s="146" t="s">
        <v>75</v>
      </c>
      <c r="C8" s="384"/>
      <c r="D8" s="384"/>
      <c r="E8" s="384"/>
      <c r="G8" s="146" t="s">
        <v>75</v>
      </c>
      <c r="H8" s="384"/>
      <c r="I8" s="384"/>
      <c r="J8" s="384"/>
      <c r="L8" s="146" t="s">
        <v>75</v>
      </c>
      <c r="M8" s="384"/>
      <c r="N8" s="384"/>
      <c r="O8" s="384"/>
      <c r="Q8" s="146" t="s">
        <v>75</v>
      </c>
      <c r="R8" s="384"/>
      <c r="S8" s="384"/>
      <c r="T8" s="384"/>
      <c r="V8" s="371" t="s">
        <v>120</v>
      </c>
      <c r="W8" s="372"/>
      <c r="X8" s="372"/>
      <c r="Y8" s="372"/>
      <c r="Z8" s="372"/>
      <c r="AA8" s="372"/>
      <c r="AB8" s="373"/>
    </row>
    <row r="9" spans="1:28" ht="16.350000000000001" customHeight="1" x14ac:dyDescent="0.2">
      <c r="B9" s="146" t="s">
        <v>76</v>
      </c>
      <c r="C9" s="384"/>
      <c r="D9" s="384"/>
      <c r="E9" s="384"/>
      <c r="G9" s="146" t="s">
        <v>76</v>
      </c>
      <c r="H9" s="384"/>
      <c r="I9" s="384"/>
      <c r="J9" s="384"/>
      <c r="L9" s="146" t="s">
        <v>76</v>
      </c>
      <c r="M9" s="384"/>
      <c r="N9" s="384"/>
      <c r="O9" s="384"/>
      <c r="Q9" s="146" t="s">
        <v>76</v>
      </c>
      <c r="R9" s="384"/>
      <c r="S9" s="384"/>
      <c r="T9" s="384"/>
      <c r="V9" s="171"/>
      <c r="W9" s="162" t="s">
        <v>167</v>
      </c>
      <c r="X9" s="163" t="s">
        <v>170</v>
      </c>
      <c r="Y9" s="172" t="s">
        <v>224</v>
      </c>
      <c r="Z9" s="162" t="s">
        <v>225</v>
      </c>
      <c r="AA9" s="162" t="s">
        <v>226</v>
      </c>
      <c r="AB9" s="163" t="s">
        <v>227</v>
      </c>
    </row>
    <row r="10" spans="1:28" x14ac:dyDescent="0.2">
      <c r="B10" s="380" t="s">
        <v>77</v>
      </c>
      <c r="C10" s="381"/>
      <c r="D10" s="382"/>
      <c r="E10" s="147">
        <v>0</v>
      </c>
      <c r="G10" s="380" t="s">
        <v>77</v>
      </c>
      <c r="H10" s="381"/>
      <c r="I10" s="382"/>
      <c r="J10" s="147">
        <v>0</v>
      </c>
      <c r="L10" s="380" t="s">
        <v>77</v>
      </c>
      <c r="M10" s="381"/>
      <c r="N10" s="382"/>
      <c r="O10" s="147">
        <v>0</v>
      </c>
      <c r="Q10" s="380" t="s">
        <v>77</v>
      </c>
      <c r="R10" s="381"/>
      <c r="S10" s="382"/>
      <c r="T10" s="147">
        <v>0</v>
      </c>
      <c r="V10" s="164" t="s">
        <v>121</v>
      </c>
      <c r="W10" s="165">
        <v>0</v>
      </c>
      <c r="X10" s="190">
        <f t="shared" ref="X10:AB11" si="0">SUM((W10*0.05)+W10)</f>
        <v>0</v>
      </c>
      <c r="Y10" s="190">
        <f t="shared" si="0"/>
        <v>0</v>
      </c>
      <c r="Z10" s="190">
        <f t="shared" si="0"/>
        <v>0</v>
      </c>
      <c r="AA10" s="190">
        <f t="shared" si="0"/>
        <v>0</v>
      </c>
      <c r="AB10" s="191">
        <f t="shared" si="0"/>
        <v>0</v>
      </c>
    </row>
    <row r="11" spans="1:28" ht="17.45" customHeight="1" x14ac:dyDescent="0.2">
      <c r="B11" s="383" t="s">
        <v>78</v>
      </c>
      <c r="C11" s="146" t="s">
        <v>79</v>
      </c>
      <c r="D11" s="146" t="s">
        <v>80</v>
      </c>
      <c r="E11" s="148"/>
      <c r="G11" s="383" t="s">
        <v>78</v>
      </c>
      <c r="H11" s="146" t="s">
        <v>79</v>
      </c>
      <c r="I11" s="146" t="s">
        <v>80</v>
      </c>
      <c r="J11" s="148"/>
      <c r="L11" s="383" t="s">
        <v>78</v>
      </c>
      <c r="M11" s="146" t="s">
        <v>79</v>
      </c>
      <c r="N11" s="146" t="s">
        <v>80</v>
      </c>
      <c r="O11" s="148"/>
      <c r="Q11" s="383" t="s">
        <v>78</v>
      </c>
      <c r="R11" s="146" t="s">
        <v>79</v>
      </c>
      <c r="S11" s="146" t="s">
        <v>80</v>
      </c>
      <c r="T11" s="148"/>
      <c r="V11" s="166" t="s">
        <v>122</v>
      </c>
      <c r="W11" s="167">
        <v>0</v>
      </c>
      <c r="X11" s="192">
        <f t="shared" si="0"/>
        <v>0</v>
      </c>
      <c r="Y11" s="192">
        <f t="shared" si="0"/>
        <v>0</v>
      </c>
      <c r="Z11" s="192">
        <f t="shared" si="0"/>
        <v>0</v>
      </c>
      <c r="AA11" s="192">
        <f t="shared" si="0"/>
        <v>0</v>
      </c>
      <c r="AB11" s="193">
        <f t="shared" si="0"/>
        <v>0</v>
      </c>
    </row>
    <row r="12" spans="1:28" ht="15.75" thickBot="1" x14ac:dyDescent="0.25">
      <c r="B12" s="383"/>
      <c r="C12" s="149">
        <v>0</v>
      </c>
      <c r="D12" s="150">
        <v>0</v>
      </c>
      <c r="E12" s="151">
        <f>SUM(C12*D12)</f>
        <v>0</v>
      </c>
      <c r="G12" s="383"/>
      <c r="H12" s="149">
        <v>0</v>
      </c>
      <c r="I12" s="150">
        <v>0</v>
      </c>
      <c r="J12" s="151">
        <f>SUM(H12*I12)</f>
        <v>0</v>
      </c>
      <c r="L12" s="383"/>
      <c r="M12" s="149">
        <v>0</v>
      </c>
      <c r="N12" s="150">
        <v>0</v>
      </c>
      <c r="O12" s="151">
        <f>SUM(M12*N12)</f>
        <v>0</v>
      </c>
      <c r="Q12" s="383"/>
      <c r="R12" s="149">
        <v>0</v>
      </c>
      <c r="S12" s="150">
        <v>0</v>
      </c>
      <c r="T12" s="151">
        <f>SUM(R12*S12)</f>
        <v>0</v>
      </c>
      <c r="V12" s="168" t="s">
        <v>123</v>
      </c>
      <c r="W12" s="194">
        <f t="shared" ref="W12:AB12" si="1">SUM(W10:W11)</f>
        <v>0</v>
      </c>
      <c r="X12" s="194">
        <f t="shared" si="1"/>
        <v>0</v>
      </c>
      <c r="Y12" s="194">
        <f t="shared" si="1"/>
        <v>0</v>
      </c>
      <c r="Z12" s="194">
        <f t="shared" si="1"/>
        <v>0</v>
      </c>
      <c r="AA12" s="194">
        <f t="shared" si="1"/>
        <v>0</v>
      </c>
      <c r="AB12" s="195">
        <f t="shared" si="1"/>
        <v>0</v>
      </c>
    </row>
    <row r="13" spans="1:28" x14ac:dyDescent="0.2">
      <c r="B13" s="383" t="s">
        <v>81</v>
      </c>
      <c r="C13" s="146" t="s">
        <v>82</v>
      </c>
      <c r="D13" s="146" t="s">
        <v>83</v>
      </c>
      <c r="E13" s="152"/>
      <c r="G13" s="383" t="s">
        <v>81</v>
      </c>
      <c r="H13" s="146" t="s">
        <v>82</v>
      </c>
      <c r="I13" s="146" t="s">
        <v>83</v>
      </c>
      <c r="J13" s="152"/>
      <c r="L13" s="383" t="s">
        <v>81</v>
      </c>
      <c r="M13" s="146" t="s">
        <v>82</v>
      </c>
      <c r="N13" s="146" t="s">
        <v>83</v>
      </c>
      <c r="O13" s="152"/>
      <c r="Q13" s="383" t="s">
        <v>81</v>
      </c>
      <c r="R13" s="146" t="s">
        <v>82</v>
      </c>
      <c r="S13" s="146" t="s">
        <v>83</v>
      </c>
      <c r="T13" s="152"/>
    </row>
    <row r="14" spans="1:28" x14ac:dyDescent="0.2">
      <c r="B14" s="383"/>
      <c r="C14" s="149">
        <v>0</v>
      </c>
      <c r="D14" s="153">
        <v>0</v>
      </c>
      <c r="E14" s="151">
        <f>SUM(C14*D14)</f>
        <v>0</v>
      </c>
      <c r="G14" s="383"/>
      <c r="H14" s="149">
        <v>0</v>
      </c>
      <c r="I14" s="153">
        <v>0</v>
      </c>
      <c r="J14" s="151">
        <f>SUM(H14*I14)</f>
        <v>0</v>
      </c>
      <c r="L14" s="383"/>
      <c r="M14" s="149">
        <v>0</v>
      </c>
      <c r="N14" s="153">
        <v>0</v>
      </c>
      <c r="O14" s="151">
        <f>SUM(M14*N14)</f>
        <v>0</v>
      </c>
      <c r="Q14" s="383"/>
      <c r="R14" s="149">
        <v>0</v>
      </c>
      <c r="S14" s="153">
        <v>0</v>
      </c>
      <c r="T14" s="151">
        <f>SUM(R14*S14)</f>
        <v>0</v>
      </c>
    </row>
    <row r="15" spans="1:28" ht="30" customHeight="1" x14ac:dyDescent="0.2">
      <c r="B15" s="383" t="s">
        <v>84</v>
      </c>
      <c r="C15" s="146" t="s">
        <v>85</v>
      </c>
      <c r="D15" s="146" t="s">
        <v>86</v>
      </c>
      <c r="E15" s="152"/>
      <c r="G15" s="383" t="s">
        <v>84</v>
      </c>
      <c r="H15" s="146" t="s">
        <v>85</v>
      </c>
      <c r="I15" s="146" t="s">
        <v>86</v>
      </c>
      <c r="J15" s="152"/>
      <c r="L15" s="383" t="s">
        <v>84</v>
      </c>
      <c r="M15" s="146" t="s">
        <v>85</v>
      </c>
      <c r="N15" s="146" t="s">
        <v>86</v>
      </c>
      <c r="O15" s="152"/>
      <c r="Q15" s="383" t="s">
        <v>84</v>
      </c>
      <c r="R15" s="146" t="s">
        <v>85</v>
      </c>
      <c r="S15" s="146" t="s">
        <v>86</v>
      </c>
      <c r="T15" s="152"/>
    </row>
    <row r="16" spans="1:28" x14ac:dyDescent="0.2">
      <c r="B16" s="383"/>
      <c r="C16" s="149">
        <v>0</v>
      </c>
      <c r="D16" s="153">
        <v>0</v>
      </c>
      <c r="E16" s="151">
        <f>SUM(C16*D16)</f>
        <v>0</v>
      </c>
      <c r="G16" s="383"/>
      <c r="H16" s="149">
        <v>0</v>
      </c>
      <c r="I16" s="153">
        <v>0</v>
      </c>
      <c r="J16" s="151">
        <f>SUM(H16*I16)</f>
        <v>0</v>
      </c>
      <c r="L16" s="383"/>
      <c r="M16" s="149">
        <v>0</v>
      </c>
      <c r="N16" s="153">
        <v>0</v>
      </c>
      <c r="O16" s="151">
        <f>SUM(M16*N16)</f>
        <v>0</v>
      </c>
      <c r="Q16" s="383"/>
      <c r="R16" s="149">
        <v>0</v>
      </c>
      <c r="S16" s="153">
        <v>0</v>
      </c>
      <c r="T16" s="151">
        <f>SUM(R16*S16)</f>
        <v>0</v>
      </c>
    </row>
    <row r="17" spans="2:20" ht="15" customHeight="1" x14ac:dyDescent="0.2">
      <c r="B17" s="380" t="s">
        <v>87</v>
      </c>
      <c r="C17" s="381"/>
      <c r="D17" s="382"/>
      <c r="E17" s="147">
        <v>0</v>
      </c>
      <c r="G17" s="380" t="s">
        <v>87</v>
      </c>
      <c r="H17" s="381"/>
      <c r="I17" s="382"/>
      <c r="J17" s="147">
        <v>0</v>
      </c>
      <c r="L17" s="380" t="s">
        <v>87</v>
      </c>
      <c r="M17" s="381"/>
      <c r="N17" s="382"/>
      <c r="O17" s="147">
        <v>0</v>
      </c>
      <c r="Q17" s="380" t="s">
        <v>87</v>
      </c>
      <c r="R17" s="381"/>
      <c r="S17" s="382"/>
      <c r="T17" s="147">
        <v>0</v>
      </c>
    </row>
    <row r="18" spans="2:20" ht="35.1" customHeight="1" x14ac:dyDescent="0.2">
      <c r="B18" s="380" t="s">
        <v>88</v>
      </c>
      <c r="C18" s="381"/>
      <c r="D18" s="382"/>
      <c r="E18" s="147">
        <v>0</v>
      </c>
      <c r="G18" s="380" t="s">
        <v>88</v>
      </c>
      <c r="H18" s="381"/>
      <c r="I18" s="382"/>
      <c r="J18" s="147">
        <v>0</v>
      </c>
      <c r="L18" s="380" t="s">
        <v>88</v>
      </c>
      <c r="M18" s="381"/>
      <c r="N18" s="382"/>
      <c r="O18" s="147">
        <v>0</v>
      </c>
      <c r="Q18" s="380" t="s">
        <v>88</v>
      </c>
      <c r="R18" s="381"/>
      <c r="S18" s="382"/>
      <c r="T18" s="147">
        <v>0</v>
      </c>
    </row>
    <row r="19" spans="2:20" x14ac:dyDescent="0.2">
      <c r="B19" s="383" t="s">
        <v>89</v>
      </c>
      <c r="C19" s="146" t="s">
        <v>82</v>
      </c>
      <c r="D19" s="146" t="s">
        <v>83</v>
      </c>
      <c r="E19" s="152"/>
      <c r="G19" s="383" t="s">
        <v>89</v>
      </c>
      <c r="H19" s="146" t="s">
        <v>82</v>
      </c>
      <c r="I19" s="146" t="s">
        <v>83</v>
      </c>
      <c r="J19" s="152"/>
      <c r="L19" s="383" t="s">
        <v>89</v>
      </c>
      <c r="M19" s="146" t="s">
        <v>82</v>
      </c>
      <c r="N19" s="146" t="s">
        <v>83</v>
      </c>
      <c r="O19" s="152"/>
      <c r="Q19" s="383" t="s">
        <v>89</v>
      </c>
      <c r="R19" s="146" t="s">
        <v>82</v>
      </c>
      <c r="S19" s="146" t="s">
        <v>83</v>
      </c>
      <c r="T19" s="152"/>
    </row>
    <row r="20" spans="2:20" x14ac:dyDescent="0.2">
      <c r="B20" s="383"/>
      <c r="C20" s="149">
        <v>0</v>
      </c>
      <c r="D20" s="153">
        <v>0</v>
      </c>
      <c r="E20" s="151">
        <f>SUM(C20*D20)</f>
        <v>0</v>
      </c>
      <c r="G20" s="383"/>
      <c r="H20" s="149">
        <v>0</v>
      </c>
      <c r="I20" s="153">
        <v>0</v>
      </c>
      <c r="J20" s="151">
        <f>SUM(H20*I20)</f>
        <v>0</v>
      </c>
      <c r="L20" s="383"/>
      <c r="M20" s="149">
        <v>0</v>
      </c>
      <c r="N20" s="153">
        <v>0</v>
      </c>
      <c r="O20" s="151">
        <f>SUM(M20*N20)</f>
        <v>0</v>
      </c>
      <c r="Q20" s="383"/>
      <c r="R20" s="149">
        <v>0</v>
      </c>
      <c r="S20" s="153">
        <v>0</v>
      </c>
      <c r="T20" s="151">
        <f>SUM(R20*S20)</f>
        <v>0</v>
      </c>
    </row>
    <row r="21" spans="2:20" x14ac:dyDescent="0.2">
      <c r="B21" s="383" t="s">
        <v>90</v>
      </c>
      <c r="C21" s="146" t="s">
        <v>82</v>
      </c>
      <c r="D21" s="146" t="s">
        <v>83</v>
      </c>
      <c r="E21" s="152"/>
      <c r="G21" s="383" t="s">
        <v>90</v>
      </c>
      <c r="H21" s="146" t="s">
        <v>82</v>
      </c>
      <c r="I21" s="146" t="s">
        <v>83</v>
      </c>
      <c r="J21" s="152"/>
      <c r="L21" s="383" t="s">
        <v>90</v>
      </c>
      <c r="M21" s="146" t="s">
        <v>82</v>
      </c>
      <c r="N21" s="146" t="s">
        <v>83</v>
      </c>
      <c r="O21" s="152"/>
      <c r="Q21" s="383" t="s">
        <v>90</v>
      </c>
      <c r="R21" s="146" t="s">
        <v>82</v>
      </c>
      <c r="S21" s="146" t="s">
        <v>83</v>
      </c>
      <c r="T21" s="152"/>
    </row>
    <row r="22" spans="2:20" x14ac:dyDescent="0.2">
      <c r="B22" s="383"/>
      <c r="C22" s="149">
        <v>0</v>
      </c>
      <c r="D22" s="153">
        <v>0</v>
      </c>
      <c r="E22" s="151">
        <f>SUM(C22*D22)</f>
        <v>0</v>
      </c>
      <c r="G22" s="383"/>
      <c r="H22" s="149">
        <v>0</v>
      </c>
      <c r="I22" s="153">
        <v>0</v>
      </c>
      <c r="J22" s="151">
        <f>SUM(H22*I22)</f>
        <v>0</v>
      </c>
      <c r="L22" s="383"/>
      <c r="M22" s="149">
        <v>0</v>
      </c>
      <c r="N22" s="153">
        <v>0</v>
      </c>
      <c r="O22" s="151">
        <f>SUM(M22*N22)</f>
        <v>0</v>
      </c>
      <c r="Q22" s="383"/>
      <c r="R22" s="149">
        <v>0</v>
      </c>
      <c r="S22" s="153">
        <v>0</v>
      </c>
      <c r="T22" s="151">
        <f>SUM(R22*S22)</f>
        <v>0</v>
      </c>
    </row>
    <row r="23" spans="2:20" x14ac:dyDescent="0.2">
      <c r="B23" s="380" t="s">
        <v>91</v>
      </c>
      <c r="C23" s="381"/>
      <c r="D23" s="382"/>
      <c r="E23" s="147">
        <v>0</v>
      </c>
      <c r="G23" s="380" t="s">
        <v>91</v>
      </c>
      <c r="H23" s="381"/>
      <c r="I23" s="382"/>
      <c r="J23" s="147">
        <v>0</v>
      </c>
      <c r="L23" s="380" t="s">
        <v>91</v>
      </c>
      <c r="M23" s="381"/>
      <c r="N23" s="382"/>
      <c r="O23" s="147">
        <v>0</v>
      </c>
      <c r="Q23" s="380" t="s">
        <v>91</v>
      </c>
      <c r="R23" s="381"/>
      <c r="S23" s="382"/>
      <c r="T23" s="147">
        <v>0</v>
      </c>
    </row>
    <row r="24" spans="2:20" ht="15" customHeight="1" x14ac:dyDescent="0.2">
      <c r="B24" s="380" t="s">
        <v>92</v>
      </c>
      <c r="C24" s="381"/>
      <c r="D24" s="382"/>
      <c r="E24" s="147">
        <v>0</v>
      </c>
      <c r="G24" s="380" t="s">
        <v>92</v>
      </c>
      <c r="H24" s="381"/>
      <c r="I24" s="382"/>
      <c r="J24" s="147">
        <v>0</v>
      </c>
      <c r="L24" s="380" t="s">
        <v>92</v>
      </c>
      <c r="M24" s="381"/>
      <c r="N24" s="382"/>
      <c r="O24" s="147">
        <v>0</v>
      </c>
      <c r="Q24" s="380" t="s">
        <v>92</v>
      </c>
      <c r="R24" s="381"/>
      <c r="S24" s="382"/>
      <c r="T24" s="147">
        <v>0</v>
      </c>
    </row>
    <row r="25" spans="2:20" x14ac:dyDescent="0.2">
      <c r="B25" s="380" t="s">
        <v>93</v>
      </c>
      <c r="C25" s="381"/>
      <c r="D25" s="382"/>
      <c r="E25" s="147">
        <v>0</v>
      </c>
      <c r="G25" s="380" t="s">
        <v>93</v>
      </c>
      <c r="H25" s="381"/>
      <c r="I25" s="382"/>
      <c r="J25" s="147">
        <v>0</v>
      </c>
      <c r="L25" s="380" t="s">
        <v>93</v>
      </c>
      <c r="M25" s="381"/>
      <c r="N25" s="382"/>
      <c r="O25" s="147">
        <v>0</v>
      </c>
      <c r="Q25" s="380" t="s">
        <v>93</v>
      </c>
      <c r="R25" s="381"/>
      <c r="S25" s="382"/>
      <c r="T25" s="147">
        <v>0</v>
      </c>
    </row>
    <row r="26" spans="2:20" x14ac:dyDescent="0.2">
      <c r="B26" s="380" t="s">
        <v>94</v>
      </c>
      <c r="C26" s="381"/>
      <c r="D26" s="382"/>
      <c r="E26" s="151">
        <f>SUM(E10,E12,E14,E16,E17,E18,E20,E22,E23,E24,E25)</f>
        <v>0</v>
      </c>
      <c r="G26" s="380" t="s">
        <v>94</v>
      </c>
      <c r="H26" s="381"/>
      <c r="I26" s="382"/>
      <c r="J26" s="151">
        <f>SUM(J10,J12,J14,J16,J17,J18,J20,J22,J23,J24,J25)</f>
        <v>0</v>
      </c>
      <c r="L26" s="380" t="s">
        <v>94</v>
      </c>
      <c r="M26" s="381"/>
      <c r="N26" s="382"/>
      <c r="O26" s="151">
        <f>SUM(O10,O12,O14,O16,O17,O18,O20,O22,O23,O24,O25)</f>
        <v>0</v>
      </c>
      <c r="Q26" s="380" t="s">
        <v>94</v>
      </c>
      <c r="R26" s="381"/>
      <c r="S26" s="382"/>
      <c r="T26" s="151">
        <f>SUM(T10,T12,T14,T16,T17,T18,T20,T22,T23,T24,T25)</f>
        <v>0</v>
      </c>
    </row>
    <row r="27" spans="2:20" ht="30" customHeight="1" x14ac:dyDescent="0.2">
      <c r="B27" s="380" t="s">
        <v>95</v>
      </c>
      <c r="C27" s="381"/>
      <c r="D27" s="382"/>
      <c r="E27" s="153">
        <v>0</v>
      </c>
      <c r="G27" s="380" t="s">
        <v>95</v>
      </c>
      <c r="H27" s="381"/>
      <c r="I27" s="382"/>
      <c r="J27" s="153">
        <v>0</v>
      </c>
      <c r="L27" s="380" t="s">
        <v>95</v>
      </c>
      <c r="M27" s="381"/>
      <c r="N27" s="382"/>
      <c r="O27" s="153">
        <v>0</v>
      </c>
      <c r="Q27" s="380" t="s">
        <v>95</v>
      </c>
      <c r="R27" s="381"/>
      <c r="S27" s="382"/>
      <c r="T27" s="153">
        <v>0</v>
      </c>
    </row>
    <row r="28" spans="2:20" x14ac:dyDescent="0.2">
      <c r="B28" s="374" t="s">
        <v>124</v>
      </c>
      <c r="C28" s="375"/>
      <c r="D28" s="376"/>
      <c r="E28" s="154">
        <f>SUM(E26*E27)</f>
        <v>0</v>
      </c>
      <c r="G28" s="386" t="s">
        <v>97</v>
      </c>
      <c r="H28" s="386"/>
      <c r="I28" s="386"/>
      <c r="J28" s="154">
        <f>SUM(J26*J27)</f>
        <v>0</v>
      </c>
      <c r="L28" s="386" t="s">
        <v>98</v>
      </c>
      <c r="M28" s="386"/>
      <c r="N28" s="386"/>
      <c r="O28" s="154">
        <f>SUM(O26*O27)</f>
        <v>0</v>
      </c>
      <c r="Q28" s="386" t="s">
        <v>99</v>
      </c>
      <c r="R28" s="386"/>
      <c r="S28" s="386"/>
      <c r="T28" s="154">
        <f>SUM(T26*T27)</f>
        <v>0</v>
      </c>
    </row>
    <row r="29" spans="2:20" ht="15" customHeight="1" x14ac:dyDescent="0.2">
      <c r="B29" s="385" t="s">
        <v>125</v>
      </c>
      <c r="C29" s="385"/>
      <c r="D29" s="385"/>
      <c r="E29" s="157">
        <v>0</v>
      </c>
      <c r="G29" s="385" t="s">
        <v>125</v>
      </c>
      <c r="H29" s="385"/>
      <c r="I29" s="385"/>
      <c r="J29" s="157">
        <v>0</v>
      </c>
      <c r="L29" s="385" t="s">
        <v>125</v>
      </c>
      <c r="M29" s="385"/>
      <c r="N29" s="385"/>
      <c r="O29" s="157">
        <v>0</v>
      </c>
      <c r="Q29" s="385" t="s">
        <v>125</v>
      </c>
      <c r="R29" s="385"/>
      <c r="S29" s="385"/>
      <c r="T29" s="157">
        <v>0</v>
      </c>
    </row>
    <row r="30" spans="2:20" x14ac:dyDescent="0.2">
      <c r="B30" s="374" t="s">
        <v>96</v>
      </c>
      <c r="C30" s="375"/>
      <c r="D30" s="376"/>
      <c r="E30" s="154">
        <f>SUM(E28*E29)</f>
        <v>0</v>
      </c>
      <c r="G30" s="386" t="s">
        <v>97</v>
      </c>
      <c r="H30" s="386"/>
      <c r="I30" s="386"/>
      <c r="J30" s="154">
        <f>SUM(J28*J29)</f>
        <v>0</v>
      </c>
      <c r="L30" s="386" t="s">
        <v>98</v>
      </c>
      <c r="M30" s="386"/>
      <c r="N30" s="386"/>
      <c r="O30" s="154">
        <f>SUM(O28*O29)</f>
        <v>0</v>
      </c>
      <c r="Q30" s="386" t="s">
        <v>99</v>
      </c>
      <c r="R30" s="386"/>
      <c r="S30" s="386"/>
      <c r="T30" s="154">
        <f>SUM(T28*T29)</f>
        <v>0</v>
      </c>
    </row>
    <row r="31" spans="2:20" s="158" customFormat="1" x14ac:dyDescent="0.2">
      <c r="B31" s="159"/>
      <c r="C31" s="159"/>
      <c r="D31" s="159"/>
      <c r="E31" s="160"/>
      <c r="G31" s="159"/>
      <c r="H31" s="159"/>
      <c r="I31" s="159"/>
      <c r="J31" s="160"/>
      <c r="L31" s="159"/>
      <c r="M31" s="159"/>
      <c r="N31" s="159"/>
      <c r="O31" s="160"/>
      <c r="Q31" s="159"/>
      <c r="R31" s="159"/>
      <c r="S31" s="159"/>
      <c r="T31" s="160"/>
    </row>
    <row r="32" spans="2:20" x14ac:dyDescent="0.2">
      <c r="B32" s="155"/>
      <c r="C32" s="155"/>
      <c r="D32" s="155"/>
      <c r="E32" s="156"/>
      <c r="G32" s="155"/>
      <c r="H32" s="155"/>
      <c r="I32" s="155"/>
      <c r="J32" s="156"/>
      <c r="L32" s="155"/>
      <c r="M32" s="155"/>
      <c r="N32" s="155"/>
      <c r="O32" s="156"/>
      <c r="Q32" s="155"/>
      <c r="R32" s="155"/>
      <c r="S32" s="155"/>
      <c r="T32" s="156"/>
    </row>
    <row r="33" spans="1:20" ht="16.350000000000001" customHeight="1" x14ac:dyDescent="0.2">
      <c r="A33" s="143">
        <v>731310</v>
      </c>
      <c r="B33" s="143" t="s">
        <v>100</v>
      </c>
      <c r="G33" s="143" t="s">
        <v>100</v>
      </c>
      <c r="L33" s="143" t="s">
        <v>100</v>
      </c>
      <c r="Q33" s="143" t="s">
        <v>100</v>
      </c>
    </row>
    <row r="34" spans="1:20" x14ac:dyDescent="0.2">
      <c r="B34" s="391" t="s">
        <v>71</v>
      </c>
      <c r="C34" s="391"/>
      <c r="D34" s="391"/>
      <c r="E34" s="391"/>
      <c r="G34" s="391" t="s">
        <v>72</v>
      </c>
      <c r="H34" s="391"/>
      <c r="I34" s="391"/>
      <c r="J34" s="391"/>
      <c r="L34" s="391" t="s">
        <v>73</v>
      </c>
      <c r="M34" s="391"/>
      <c r="N34" s="391"/>
      <c r="O34" s="391"/>
      <c r="Q34" s="391" t="s">
        <v>74</v>
      </c>
      <c r="R34" s="391"/>
      <c r="S34" s="391"/>
      <c r="T34" s="391"/>
    </row>
    <row r="35" spans="1:20" ht="17.45" customHeight="1" x14ac:dyDescent="0.2">
      <c r="B35" s="146" t="s">
        <v>75</v>
      </c>
      <c r="C35" s="384"/>
      <c r="D35" s="384"/>
      <c r="E35" s="384"/>
      <c r="G35" s="146" t="s">
        <v>75</v>
      </c>
      <c r="H35" s="384"/>
      <c r="I35" s="384"/>
      <c r="J35" s="384"/>
      <c r="L35" s="146" t="s">
        <v>75</v>
      </c>
      <c r="M35" s="384"/>
      <c r="N35" s="384"/>
      <c r="O35" s="384"/>
      <c r="Q35" s="146" t="s">
        <v>75</v>
      </c>
      <c r="R35" s="384"/>
      <c r="S35" s="384"/>
      <c r="T35" s="384"/>
    </row>
    <row r="36" spans="1:20" ht="30" x14ac:dyDescent="0.2">
      <c r="B36" s="146" t="s">
        <v>76</v>
      </c>
      <c r="C36" s="384"/>
      <c r="D36" s="384"/>
      <c r="E36" s="384"/>
      <c r="G36" s="146" t="s">
        <v>76</v>
      </c>
      <c r="H36" s="384"/>
      <c r="I36" s="384"/>
      <c r="J36" s="384"/>
      <c r="L36" s="146" t="s">
        <v>76</v>
      </c>
      <c r="M36" s="384"/>
      <c r="N36" s="384"/>
      <c r="O36" s="384"/>
      <c r="Q36" s="146" t="s">
        <v>76</v>
      </c>
      <c r="R36" s="384"/>
      <c r="S36" s="384"/>
      <c r="T36" s="384"/>
    </row>
    <row r="37" spans="1:20" x14ac:dyDescent="0.2">
      <c r="B37" s="380" t="s">
        <v>77</v>
      </c>
      <c r="C37" s="381"/>
      <c r="D37" s="382"/>
      <c r="E37" s="147">
        <v>0</v>
      </c>
      <c r="G37" s="380" t="s">
        <v>77</v>
      </c>
      <c r="H37" s="381"/>
      <c r="I37" s="382"/>
      <c r="J37" s="147">
        <v>0</v>
      </c>
      <c r="L37" s="380" t="s">
        <v>77</v>
      </c>
      <c r="M37" s="381"/>
      <c r="N37" s="382"/>
      <c r="O37" s="147">
        <v>0</v>
      </c>
      <c r="Q37" s="380" t="s">
        <v>77</v>
      </c>
      <c r="R37" s="381"/>
      <c r="S37" s="382"/>
      <c r="T37" s="147">
        <v>0</v>
      </c>
    </row>
    <row r="38" spans="1:20" ht="30" x14ac:dyDescent="0.2">
      <c r="B38" s="383" t="s">
        <v>78</v>
      </c>
      <c r="C38" s="146" t="s">
        <v>79</v>
      </c>
      <c r="D38" s="146" t="s">
        <v>80</v>
      </c>
      <c r="E38" s="148"/>
      <c r="G38" s="383" t="s">
        <v>78</v>
      </c>
      <c r="H38" s="146" t="s">
        <v>79</v>
      </c>
      <c r="I38" s="146" t="s">
        <v>80</v>
      </c>
      <c r="J38" s="148"/>
      <c r="L38" s="383" t="s">
        <v>78</v>
      </c>
      <c r="M38" s="146" t="s">
        <v>79</v>
      </c>
      <c r="N38" s="146" t="s">
        <v>80</v>
      </c>
      <c r="O38" s="148"/>
      <c r="Q38" s="383" t="s">
        <v>78</v>
      </c>
      <c r="R38" s="146" t="s">
        <v>79</v>
      </c>
      <c r="S38" s="146" t="s">
        <v>80</v>
      </c>
      <c r="T38" s="148"/>
    </row>
    <row r="39" spans="1:20" ht="30" customHeight="1" x14ac:dyDescent="0.2">
      <c r="B39" s="383"/>
      <c r="C39" s="149">
        <v>0</v>
      </c>
      <c r="D39" s="150">
        <v>0</v>
      </c>
      <c r="E39" s="151">
        <f>SUM(C39*D39)</f>
        <v>0</v>
      </c>
      <c r="G39" s="383"/>
      <c r="H39" s="149">
        <v>0</v>
      </c>
      <c r="I39" s="150">
        <v>0</v>
      </c>
      <c r="J39" s="151">
        <f>SUM(H39*I39)</f>
        <v>0</v>
      </c>
      <c r="L39" s="383"/>
      <c r="M39" s="149">
        <v>0</v>
      </c>
      <c r="N39" s="150">
        <v>0</v>
      </c>
      <c r="O39" s="151">
        <f>SUM(M39*N39)</f>
        <v>0</v>
      </c>
      <c r="Q39" s="383"/>
      <c r="R39" s="149">
        <v>0</v>
      </c>
      <c r="S39" s="150">
        <v>0</v>
      </c>
      <c r="T39" s="151">
        <f>SUM(R39*S39)</f>
        <v>0</v>
      </c>
    </row>
    <row r="40" spans="1:20" x14ac:dyDescent="0.2">
      <c r="B40" s="383" t="s">
        <v>81</v>
      </c>
      <c r="C40" s="146" t="s">
        <v>82</v>
      </c>
      <c r="D40" s="146" t="s">
        <v>83</v>
      </c>
      <c r="E40" s="152"/>
      <c r="G40" s="383" t="s">
        <v>81</v>
      </c>
      <c r="H40" s="146" t="s">
        <v>82</v>
      </c>
      <c r="I40" s="146" t="s">
        <v>83</v>
      </c>
      <c r="J40" s="152"/>
      <c r="L40" s="383" t="s">
        <v>81</v>
      </c>
      <c r="M40" s="146" t="s">
        <v>82</v>
      </c>
      <c r="N40" s="146" t="s">
        <v>83</v>
      </c>
      <c r="O40" s="152"/>
      <c r="Q40" s="383" t="s">
        <v>81</v>
      </c>
      <c r="R40" s="146" t="s">
        <v>82</v>
      </c>
      <c r="S40" s="146" t="s">
        <v>83</v>
      </c>
      <c r="T40" s="152"/>
    </row>
    <row r="41" spans="1:20" ht="15" customHeight="1" x14ac:dyDescent="0.2">
      <c r="B41" s="383"/>
      <c r="C41" s="149">
        <v>0</v>
      </c>
      <c r="D41" s="153">
        <v>0</v>
      </c>
      <c r="E41" s="151">
        <f>SUM(C41*D41)</f>
        <v>0</v>
      </c>
      <c r="G41" s="383"/>
      <c r="H41" s="149">
        <v>0</v>
      </c>
      <c r="I41" s="153">
        <v>0</v>
      </c>
      <c r="J41" s="151">
        <f>SUM(H41*I41)</f>
        <v>0</v>
      </c>
      <c r="L41" s="383"/>
      <c r="M41" s="149">
        <v>0</v>
      </c>
      <c r="N41" s="153">
        <v>0</v>
      </c>
      <c r="O41" s="151">
        <f>SUM(M41*N41)</f>
        <v>0</v>
      </c>
      <c r="Q41" s="383"/>
      <c r="R41" s="149">
        <v>0</v>
      </c>
      <c r="S41" s="153">
        <v>0</v>
      </c>
      <c r="T41" s="151">
        <f>SUM(R41*S41)</f>
        <v>0</v>
      </c>
    </row>
    <row r="42" spans="1:20" ht="35.1" customHeight="1" x14ac:dyDescent="0.2">
      <c r="B42" s="383" t="s">
        <v>84</v>
      </c>
      <c r="C42" s="146" t="s">
        <v>85</v>
      </c>
      <c r="D42" s="146" t="s">
        <v>86</v>
      </c>
      <c r="E42" s="152"/>
      <c r="G42" s="383" t="s">
        <v>84</v>
      </c>
      <c r="H42" s="146" t="s">
        <v>85</v>
      </c>
      <c r="I42" s="146" t="s">
        <v>86</v>
      </c>
      <c r="J42" s="152"/>
      <c r="L42" s="383" t="s">
        <v>84</v>
      </c>
      <c r="M42" s="146" t="s">
        <v>85</v>
      </c>
      <c r="N42" s="146" t="s">
        <v>86</v>
      </c>
      <c r="O42" s="161"/>
      <c r="Q42" s="383" t="s">
        <v>84</v>
      </c>
      <c r="R42" s="146" t="s">
        <v>85</v>
      </c>
      <c r="S42" s="146" t="s">
        <v>86</v>
      </c>
      <c r="T42" s="152"/>
    </row>
    <row r="43" spans="1:20" x14ac:dyDescent="0.2">
      <c r="B43" s="383"/>
      <c r="C43" s="149">
        <v>0</v>
      </c>
      <c r="D43" s="153">
        <v>0</v>
      </c>
      <c r="E43" s="151">
        <f>SUM(C43*D43)</f>
        <v>0</v>
      </c>
      <c r="G43" s="383"/>
      <c r="H43" s="149">
        <v>0</v>
      </c>
      <c r="I43" s="153">
        <v>0</v>
      </c>
      <c r="J43" s="151">
        <f>SUM(H43*I43)</f>
        <v>0</v>
      </c>
      <c r="L43" s="383"/>
      <c r="M43" s="149">
        <v>0</v>
      </c>
      <c r="N43" s="153">
        <v>0</v>
      </c>
      <c r="O43" s="151">
        <f>SUM(M43*N43)</f>
        <v>0</v>
      </c>
      <c r="Q43" s="383"/>
      <c r="R43" s="149">
        <v>0</v>
      </c>
      <c r="S43" s="153">
        <v>0</v>
      </c>
      <c r="T43" s="151">
        <f>SUM(R43*S43)</f>
        <v>0</v>
      </c>
    </row>
    <row r="44" spans="1:20" ht="15" customHeight="1" x14ac:dyDescent="0.2">
      <c r="B44" s="380" t="s">
        <v>87</v>
      </c>
      <c r="C44" s="381"/>
      <c r="D44" s="382"/>
      <c r="E44" s="147">
        <v>0</v>
      </c>
      <c r="G44" s="380" t="s">
        <v>87</v>
      </c>
      <c r="H44" s="381"/>
      <c r="I44" s="382"/>
      <c r="J44" s="147">
        <v>0</v>
      </c>
      <c r="L44" s="380" t="s">
        <v>87</v>
      </c>
      <c r="M44" s="381"/>
      <c r="N44" s="382"/>
      <c r="O44" s="147">
        <v>0</v>
      </c>
      <c r="Q44" s="380" t="s">
        <v>87</v>
      </c>
      <c r="R44" s="381"/>
      <c r="S44" s="382"/>
      <c r="T44" s="147">
        <v>0</v>
      </c>
    </row>
    <row r="45" spans="1:20" ht="15" customHeight="1" x14ac:dyDescent="0.2">
      <c r="B45" s="380" t="s">
        <v>88</v>
      </c>
      <c r="C45" s="381"/>
      <c r="D45" s="382"/>
      <c r="E45" s="147">
        <v>0</v>
      </c>
      <c r="G45" s="380" t="s">
        <v>88</v>
      </c>
      <c r="H45" s="381"/>
      <c r="I45" s="382"/>
      <c r="J45" s="147">
        <v>0</v>
      </c>
      <c r="L45" s="380" t="s">
        <v>88</v>
      </c>
      <c r="M45" s="381"/>
      <c r="N45" s="382"/>
      <c r="O45" s="147">
        <v>0</v>
      </c>
      <c r="Q45" s="380" t="s">
        <v>88</v>
      </c>
      <c r="R45" s="381"/>
      <c r="S45" s="382"/>
      <c r="T45" s="147">
        <v>0</v>
      </c>
    </row>
    <row r="46" spans="1:20" x14ac:dyDescent="0.2">
      <c r="B46" s="383" t="s">
        <v>89</v>
      </c>
      <c r="C46" s="146" t="s">
        <v>82</v>
      </c>
      <c r="D46" s="146" t="s">
        <v>83</v>
      </c>
      <c r="E46" s="152"/>
      <c r="G46" s="383" t="s">
        <v>89</v>
      </c>
      <c r="H46" s="146" t="s">
        <v>82</v>
      </c>
      <c r="I46" s="146" t="s">
        <v>83</v>
      </c>
      <c r="J46" s="152"/>
      <c r="L46" s="383" t="s">
        <v>89</v>
      </c>
      <c r="M46" s="146" t="s">
        <v>82</v>
      </c>
      <c r="N46" s="146" t="s">
        <v>83</v>
      </c>
      <c r="O46" s="152"/>
      <c r="Q46" s="383" t="s">
        <v>89</v>
      </c>
      <c r="R46" s="146" t="s">
        <v>82</v>
      </c>
      <c r="S46" s="146" t="s">
        <v>83</v>
      </c>
      <c r="T46" s="152"/>
    </row>
    <row r="47" spans="1:20" x14ac:dyDescent="0.2">
      <c r="B47" s="383"/>
      <c r="C47" s="149">
        <v>0</v>
      </c>
      <c r="D47" s="153">
        <v>0</v>
      </c>
      <c r="E47" s="151">
        <f>SUM(C47*D47)</f>
        <v>0</v>
      </c>
      <c r="G47" s="383"/>
      <c r="H47" s="149">
        <v>0</v>
      </c>
      <c r="I47" s="153">
        <v>0</v>
      </c>
      <c r="J47" s="151">
        <f>SUM(H47*I47)</f>
        <v>0</v>
      </c>
      <c r="L47" s="383"/>
      <c r="M47" s="149">
        <v>0</v>
      </c>
      <c r="N47" s="153">
        <v>0</v>
      </c>
      <c r="O47" s="151">
        <f>SUM(M47*N47)</f>
        <v>0</v>
      </c>
      <c r="Q47" s="383"/>
      <c r="R47" s="149">
        <v>0</v>
      </c>
      <c r="S47" s="153">
        <v>0</v>
      </c>
      <c r="T47" s="151">
        <f>SUM(R47*S47)</f>
        <v>0</v>
      </c>
    </row>
    <row r="48" spans="1:20" ht="15" customHeight="1" x14ac:dyDescent="0.2">
      <c r="B48" s="383" t="s">
        <v>90</v>
      </c>
      <c r="C48" s="146" t="s">
        <v>82</v>
      </c>
      <c r="D48" s="146" t="s">
        <v>83</v>
      </c>
      <c r="E48" s="152"/>
      <c r="G48" s="383" t="s">
        <v>90</v>
      </c>
      <c r="H48" s="146" t="s">
        <v>82</v>
      </c>
      <c r="I48" s="146" t="s">
        <v>83</v>
      </c>
      <c r="J48" s="152"/>
      <c r="L48" s="383" t="s">
        <v>90</v>
      </c>
      <c r="M48" s="146" t="s">
        <v>82</v>
      </c>
      <c r="N48" s="146" t="s">
        <v>83</v>
      </c>
      <c r="O48" s="152"/>
      <c r="Q48" s="383" t="s">
        <v>90</v>
      </c>
      <c r="R48" s="146" t="s">
        <v>82</v>
      </c>
      <c r="S48" s="146" t="s">
        <v>83</v>
      </c>
      <c r="T48" s="152"/>
    </row>
    <row r="49" spans="2:20" x14ac:dyDescent="0.2">
      <c r="B49" s="383"/>
      <c r="C49" s="149">
        <v>0</v>
      </c>
      <c r="D49" s="153">
        <v>0</v>
      </c>
      <c r="E49" s="151">
        <f>SUM(C49*D49)</f>
        <v>0</v>
      </c>
      <c r="G49" s="383"/>
      <c r="H49" s="149">
        <v>0</v>
      </c>
      <c r="I49" s="153">
        <v>0</v>
      </c>
      <c r="J49" s="151">
        <f>SUM(H49*I49)</f>
        <v>0</v>
      </c>
      <c r="L49" s="383"/>
      <c r="M49" s="149">
        <v>0</v>
      </c>
      <c r="N49" s="153">
        <v>0</v>
      </c>
      <c r="O49" s="151">
        <f>SUM(M49*N49)</f>
        <v>0</v>
      </c>
      <c r="Q49" s="383"/>
      <c r="R49" s="149">
        <v>0</v>
      </c>
      <c r="S49" s="153">
        <v>0</v>
      </c>
      <c r="T49" s="151">
        <f>SUM(R49*S49)</f>
        <v>0</v>
      </c>
    </row>
    <row r="50" spans="2:20" x14ac:dyDescent="0.2">
      <c r="B50" s="380" t="s">
        <v>91</v>
      </c>
      <c r="C50" s="381"/>
      <c r="D50" s="382"/>
      <c r="E50" s="147">
        <v>0</v>
      </c>
      <c r="G50" s="380" t="s">
        <v>91</v>
      </c>
      <c r="H50" s="381"/>
      <c r="I50" s="382"/>
      <c r="J50" s="147">
        <v>0</v>
      </c>
      <c r="L50" s="380" t="s">
        <v>91</v>
      </c>
      <c r="M50" s="381"/>
      <c r="N50" s="382"/>
      <c r="O50" s="147">
        <v>0</v>
      </c>
      <c r="Q50" s="380" t="s">
        <v>91</v>
      </c>
      <c r="R50" s="381"/>
      <c r="S50" s="382"/>
      <c r="T50" s="147">
        <v>0</v>
      </c>
    </row>
    <row r="51" spans="2:20" ht="30" customHeight="1" x14ac:dyDescent="0.2">
      <c r="B51" s="380" t="s">
        <v>92</v>
      </c>
      <c r="C51" s="381"/>
      <c r="D51" s="382"/>
      <c r="E51" s="147">
        <v>0</v>
      </c>
      <c r="G51" s="380" t="s">
        <v>92</v>
      </c>
      <c r="H51" s="381"/>
      <c r="I51" s="382"/>
      <c r="J51" s="147">
        <v>0</v>
      </c>
      <c r="L51" s="380" t="s">
        <v>92</v>
      </c>
      <c r="M51" s="381"/>
      <c r="N51" s="382"/>
      <c r="O51" s="147">
        <v>0</v>
      </c>
      <c r="Q51" s="380" t="s">
        <v>92</v>
      </c>
      <c r="R51" s="381"/>
      <c r="S51" s="382"/>
      <c r="T51" s="147">
        <v>0</v>
      </c>
    </row>
    <row r="52" spans="2:20" x14ac:dyDescent="0.2">
      <c r="B52" s="380" t="s">
        <v>93</v>
      </c>
      <c r="C52" s="381"/>
      <c r="D52" s="382"/>
      <c r="E52" s="147">
        <v>0</v>
      </c>
      <c r="G52" s="380" t="s">
        <v>93</v>
      </c>
      <c r="H52" s="381"/>
      <c r="I52" s="382"/>
      <c r="J52" s="147">
        <v>0</v>
      </c>
      <c r="L52" s="380" t="s">
        <v>93</v>
      </c>
      <c r="M52" s="381"/>
      <c r="N52" s="382"/>
      <c r="O52" s="147">
        <v>0</v>
      </c>
      <c r="Q52" s="380" t="s">
        <v>93</v>
      </c>
      <c r="R52" s="381"/>
      <c r="S52" s="382"/>
      <c r="T52" s="147">
        <v>0</v>
      </c>
    </row>
    <row r="53" spans="2:20" x14ac:dyDescent="0.2">
      <c r="B53" s="380" t="s">
        <v>94</v>
      </c>
      <c r="C53" s="381"/>
      <c r="D53" s="382"/>
      <c r="E53" s="151">
        <f>SUM(E37,E39,E41,E43,E44,E45,E47,E49,E50,E51,E52)</f>
        <v>0</v>
      </c>
      <c r="G53" s="380" t="s">
        <v>94</v>
      </c>
      <c r="H53" s="381"/>
      <c r="I53" s="382"/>
      <c r="J53" s="151">
        <f>SUM(J37,J39,J41,J43,J44,J45,J47,J49,J50,J51,J52)</f>
        <v>0</v>
      </c>
      <c r="L53" s="380" t="s">
        <v>94</v>
      </c>
      <c r="M53" s="381"/>
      <c r="N53" s="382"/>
      <c r="O53" s="151">
        <f>SUM(O37,O39,O41,O43,O44,O45,O47,O49,O50,O51,O52)</f>
        <v>0</v>
      </c>
      <c r="Q53" s="380" t="s">
        <v>94</v>
      </c>
      <c r="R53" s="381"/>
      <c r="S53" s="382"/>
      <c r="T53" s="151">
        <f>SUM(T37,T39,T41,T43,T44,T45,T47,T49,T50,T51,T52)</f>
        <v>0</v>
      </c>
    </row>
    <row r="54" spans="2:20" ht="30" customHeight="1" x14ac:dyDescent="0.2">
      <c r="B54" s="380" t="s">
        <v>95</v>
      </c>
      <c r="C54" s="381"/>
      <c r="D54" s="382"/>
      <c r="E54" s="153">
        <v>0</v>
      </c>
      <c r="G54" s="380" t="s">
        <v>95</v>
      </c>
      <c r="H54" s="381"/>
      <c r="I54" s="382"/>
      <c r="J54" s="153">
        <v>0</v>
      </c>
      <c r="L54" s="380" t="s">
        <v>95</v>
      </c>
      <c r="M54" s="381"/>
      <c r="N54" s="382"/>
      <c r="O54" s="153">
        <v>0</v>
      </c>
      <c r="Q54" s="380" t="s">
        <v>95</v>
      </c>
      <c r="R54" s="381"/>
      <c r="S54" s="382"/>
      <c r="T54" s="153">
        <v>0</v>
      </c>
    </row>
    <row r="55" spans="2:20" x14ac:dyDescent="0.2">
      <c r="B55" s="374" t="s">
        <v>124</v>
      </c>
      <c r="C55" s="375"/>
      <c r="D55" s="376"/>
      <c r="E55" s="154">
        <f>SUM(E53*E54)</f>
        <v>0</v>
      </c>
      <c r="G55" s="374" t="s">
        <v>97</v>
      </c>
      <c r="H55" s="375"/>
      <c r="I55" s="376"/>
      <c r="J55" s="154">
        <f>SUM(J53*J54)</f>
        <v>0</v>
      </c>
      <c r="L55" s="374" t="s">
        <v>98</v>
      </c>
      <c r="M55" s="375"/>
      <c r="N55" s="376"/>
      <c r="O55" s="154">
        <f>SUM(O53*O54)</f>
        <v>0</v>
      </c>
      <c r="Q55" s="374" t="s">
        <v>99</v>
      </c>
      <c r="R55" s="375"/>
      <c r="S55" s="376"/>
      <c r="T55" s="154">
        <f>SUM(T53*T54)</f>
        <v>0</v>
      </c>
    </row>
    <row r="56" spans="2:20" ht="15" customHeight="1" x14ac:dyDescent="0.2">
      <c r="B56" s="377" t="s">
        <v>125</v>
      </c>
      <c r="C56" s="378"/>
      <c r="D56" s="379"/>
      <c r="E56" s="157">
        <v>0</v>
      </c>
      <c r="G56" s="377" t="s">
        <v>125</v>
      </c>
      <c r="H56" s="378"/>
      <c r="I56" s="379"/>
      <c r="J56" s="157">
        <v>0</v>
      </c>
      <c r="L56" s="377" t="s">
        <v>125</v>
      </c>
      <c r="M56" s="378"/>
      <c r="N56" s="379"/>
      <c r="O56" s="157">
        <v>0</v>
      </c>
      <c r="Q56" s="377" t="s">
        <v>125</v>
      </c>
      <c r="R56" s="378"/>
      <c r="S56" s="379"/>
      <c r="T56" s="157">
        <v>0</v>
      </c>
    </row>
    <row r="57" spans="2:20" x14ac:dyDescent="0.2">
      <c r="B57" s="374" t="s">
        <v>96</v>
      </c>
      <c r="C57" s="375"/>
      <c r="D57" s="376"/>
      <c r="E57" s="154">
        <f>SUM(E55*E56)</f>
        <v>0</v>
      </c>
      <c r="G57" s="374" t="s">
        <v>97</v>
      </c>
      <c r="H57" s="375"/>
      <c r="I57" s="376"/>
      <c r="J57" s="154">
        <f>SUM(J55*J56)</f>
        <v>0</v>
      </c>
      <c r="L57" s="374" t="s">
        <v>98</v>
      </c>
      <c r="M57" s="375"/>
      <c r="N57" s="376"/>
      <c r="O57" s="154">
        <f>SUM(O55*O56)</f>
        <v>0</v>
      </c>
      <c r="Q57" s="374" t="s">
        <v>99</v>
      </c>
      <c r="R57" s="375"/>
      <c r="S57" s="376"/>
      <c r="T57" s="154">
        <f>SUM(T55*T56)</f>
        <v>0</v>
      </c>
    </row>
    <row r="59" spans="2:20" ht="42.75" customHeight="1" x14ac:dyDescent="0.2">
      <c r="B59" s="366" t="s">
        <v>101</v>
      </c>
      <c r="C59" s="366"/>
      <c r="D59" s="366"/>
      <c r="E59" s="366"/>
      <c r="F59" s="366"/>
      <c r="G59" s="366"/>
      <c r="H59" s="366"/>
      <c r="I59" s="366"/>
      <c r="J59" s="366"/>
      <c r="K59" s="366"/>
      <c r="L59" s="366"/>
      <c r="M59" s="367"/>
      <c r="N59" s="367"/>
      <c r="O59" s="367"/>
      <c r="P59" s="367"/>
      <c r="Q59" s="367"/>
    </row>
  </sheetData>
  <sheetProtection algorithmName="SHA-512" hashValue="F8aai0NlR9LjcFnCYQEOnsDcVwkOu80nNn2A84FKL1r38u+8yUot+XjPJJdBcIcwi2NibgQlxFcha8EEWuvnMQ==" saltValue="xXGyKybIqhW6NqoFgxrudA==" spinCount="100000" sheet="1" formatColumns="0"/>
  <mergeCells count="157">
    <mergeCell ref="B53:D53"/>
    <mergeCell ref="G53:I53"/>
    <mergeCell ref="L53:N53"/>
    <mergeCell ref="Q53:S53"/>
    <mergeCell ref="B54:D54"/>
    <mergeCell ref="G54:I54"/>
    <mergeCell ref="L54:N54"/>
    <mergeCell ref="Q54:S54"/>
    <mergeCell ref="B48:B49"/>
    <mergeCell ref="G48:G49"/>
    <mergeCell ref="L48:L49"/>
    <mergeCell ref="Q48:Q49"/>
    <mergeCell ref="B52:D52"/>
    <mergeCell ref="G52:I52"/>
    <mergeCell ref="L52:N52"/>
    <mergeCell ref="Q52:S52"/>
    <mergeCell ref="B50:D50"/>
    <mergeCell ref="G50:I50"/>
    <mergeCell ref="L50:N50"/>
    <mergeCell ref="Q50:S50"/>
    <mergeCell ref="B51:D51"/>
    <mergeCell ref="G51:I51"/>
    <mergeCell ref="L51:N51"/>
    <mergeCell ref="Q51:S51"/>
    <mergeCell ref="B34:E34"/>
    <mergeCell ref="G34:J34"/>
    <mergeCell ref="L34:O34"/>
    <mergeCell ref="Q34:T34"/>
    <mergeCell ref="C35:E35"/>
    <mergeCell ref="H35:J35"/>
    <mergeCell ref="M35:O35"/>
    <mergeCell ref="B38:B39"/>
    <mergeCell ref="G38:G39"/>
    <mergeCell ref="L38:L39"/>
    <mergeCell ref="Q38:Q39"/>
    <mergeCell ref="B27:D27"/>
    <mergeCell ref="G27:I27"/>
    <mergeCell ref="L27:N27"/>
    <mergeCell ref="Q27:S27"/>
    <mergeCell ref="B28:D28"/>
    <mergeCell ref="G28:I28"/>
    <mergeCell ref="L28:N28"/>
    <mergeCell ref="Q28:S28"/>
    <mergeCell ref="B25:D25"/>
    <mergeCell ref="G25:I25"/>
    <mergeCell ref="L25:N25"/>
    <mergeCell ref="Q25:S25"/>
    <mergeCell ref="B26:D26"/>
    <mergeCell ref="G26:I26"/>
    <mergeCell ref="L26:N26"/>
    <mergeCell ref="Q26:S26"/>
    <mergeCell ref="B15:B16"/>
    <mergeCell ref="G15:G16"/>
    <mergeCell ref="L15:L16"/>
    <mergeCell ref="Q15:Q16"/>
    <mergeCell ref="B23:D23"/>
    <mergeCell ref="G23:I23"/>
    <mergeCell ref="L23:N23"/>
    <mergeCell ref="Q23:S23"/>
    <mergeCell ref="B24:D24"/>
    <mergeCell ref="G24:I24"/>
    <mergeCell ref="L24:N24"/>
    <mergeCell ref="Q24:S24"/>
    <mergeCell ref="B19:B20"/>
    <mergeCell ref="G19:G20"/>
    <mergeCell ref="L19:L20"/>
    <mergeCell ref="Q19:Q20"/>
    <mergeCell ref="B21:B22"/>
    <mergeCell ref="G21:G22"/>
    <mergeCell ref="L21:L22"/>
    <mergeCell ref="Q21:Q22"/>
    <mergeCell ref="A1:L1"/>
    <mergeCell ref="A4:Q4"/>
    <mergeCell ref="B7:E7"/>
    <mergeCell ref="G7:J7"/>
    <mergeCell ref="L7:O7"/>
    <mergeCell ref="Q7:T7"/>
    <mergeCell ref="B10:D10"/>
    <mergeCell ref="G10:I10"/>
    <mergeCell ref="L10:N10"/>
    <mergeCell ref="Q10:S10"/>
    <mergeCell ref="C8:E8"/>
    <mergeCell ref="H8:J8"/>
    <mergeCell ref="M8:O8"/>
    <mergeCell ref="R8:T8"/>
    <mergeCell ref="C9:E9"/>
    <mergeCell ref="H9:J9"/>
    <mergeCell ref="M9:O9"/>
    <mergeCell ref="R9:T9"/>
    <mergeCell ref="B29:D29"/>
    <mergeCell ref="G29:I29"/>
    <mergeCell ref="L29:N29"/>
    <mergeCell ref="Q29:S29"/>
    <mergeCell ref="B30:D30"/>
    <mergeCell ref="G30:I30"/>
    <mergeCell ref="L30:N30"/>
    <mergeCell ref="Q30:S30"/>
    <mergeCell ref="B11:B12"/>
    <mergeCell ref="G11:G12"/>
    <mergeCell ref="L11:L12"/>
    <mergeCell ref="Q11:Q12"/>
    <mergeCell ref="B17:D17"/>
    <mergeCell ref="G17:I17"/>
    <mergeCell ref="L17:N17"/>
    <mergeCell ref="Q17:S17"/>
    <mergeCell ref="B18:D18"/>
    <mergeCell ref="G18:I18"/>
    <mergeCell ref="L18:N18"/>
    <mergeCell ref="Q18:S18"/>
    <mergeCell ref="B13:B14"/>
    <mergeCell ref="G13:G14"/>
    <mergeCell ref="L13:L14"/>
    <mergeCell ref="Q13:Q14"/>
    <mergeCell ref="G46:G47"/>
    <mergeCell ref="L46:L47"/>
    <mergeCell ref="Q46:Q47"/>
    <mergeCell ref="R35:T35"/>
    <mergeCell ref="C36:E36"/>
    <mergeCell ref="H36:J36"/>
    <mergeCell ref="M36:O36"/>
    <mergeCell ref="R36:T36"/>
    <mergeCell ref="B37:D37"/>
    <mergeCell ref="G37:I37"/>
    <mergeCell ref="L37:N37"/>
    <mergeCell ref="Q37:S37"/>
    <mergeCell ref="B40:B41"/>
    <mergeCell ref="G40:G41"/>
    <mergeCell ref="L40:L41"/>
    <mergeCell ref="Q40:Q41"/>
    <mergeCell ref="B42:B43"/>
    <mergeCell ref="G42:G43"/>
    <mergeCell ref="L42:L43"/>
    <mergeCell ref="Q42:Q43"/>
    <mergeCell ref="B59:Q59"/>
    <mergeCell ref="V7:AB7"/>
    <mergeCell ref="V8:AB8"/>
    <mergeCell ref="B55:D55"/>
    <mergeCell ref="G55:I55"/>
    <mergeCell ref="L55:N55"/>
    <mergeCell ref="Q55:S55"/>
    <mergeCell ref="B56:D56"/>
    <mergeCell ref="G56:I56"/>
    <mergeCell ref="L56:N56"/>
    <mergeCell ref="Q56:S56"/>
    <mergeCell ref="B57:D57"/>
    <mergeCell ref="G57:I57"/>
    <mergeCell ref="L57:N57"/>
    <mergeCell ref="Q57:S57"/>
    <mergeCell ref="B44:D44"/>
    <mergeCell ref="G44:I44"/>
    <mergeCell ref="L44:N44"/>
    <mergeCell ref="Q44:S44"/>
    <mergeCell ref="B45:D45"/>
    <mergeCell ref="G45:I45"/>
    <mergeCell ref="L45:N45"/>
    <mergeCell ref="Q45:S45"/>
    <mergeCell ref="B46:B47"/>
  </mergeCells>
  <phoneticPr fontId="2" type="noConversion"/>
  <hyperlinks>
    <hyperlink ref="B59:L59" r:id="rId1" display="Click here for more information on Appalachian's per diem rates and travel policies." xr:uid="{00000000-0004-0000-0800-000000000000}"/>
  </hyperlinks>
  <pageMargins left="0.7" right="0.7" top="0.75" bottom="0.75" header="0.3" footer="0.3"/>
  <pageSetup scale="24" fitToHeight="3" orientation="portrait" r:id="rId2"/>
  <headerFooter>
    <oddHeader>&amp;C&amp;"Tahoma,Regular"&amp;12Appalachian State University - Office of Sponsored Programs</oddHeader>
    <oddFooter>&amp;R&amp;"Tahoma,Regular"&amp;12&amp;K000000version - NSF 21 August 2017</oddFooter>
  </headerFooter>
  <ignoredErrors>
    <ignoredError sqref="W11:AB12 X10:AB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Information</vt:lpstr>
      <vt:lpstr>NSF FY 22-23</vt:lpstr>
      <vt:lpstr>NSF FY 23-24</vt:lpstr>
      <vt:lpstr>NSF FY 24-25</vt:lpstr>
      <vt:lpstr>NSF FY 25-26</vt:lpstr>
      <vt:lpstr>NSF FY 26-27</vt:lpstr>
      <vt:lpstr>NSF FY 27-28</vt:lpstr>
      <vt:lpstr>NSF ALL YEARS</vt:lpstr>
      <vt:lpstr>Travel</vt:lpstr>
      <vt:lpstr>FRINGE RATES</vt:lpstr>
      <vt:lpstr>Information!Print_Area</vt:lpstr>
      <vt:lpstr>'NSF FY 25-26'!Print_Area</vt:lpstr>
      <vt:lpstr>'NSF FY 26-27'!Print_Area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Budget template</dc:title>
  <dc:subject/>
  <dc:creator>Patricia D. Cornette</dc:creator>
  <cp:keywords/>
  <dc:description/>
  <cp:lastModifiedBy>McCaffrey, Kerri</cp:lastModifiedBy>
  <cp:lastPrinted>2022-07-06T16:58:19Z</cp:lastPrinted>
  <dcterms:created xsi:type="dcterms:W3CDTF">2010-06-25T20:34:29Z</dcterms:created>
  <dcterms:modified xsi:type="dcterms:W3CDTF">2022-11-03T20:29:21Z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