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updateLinks="always"/>
  <mc:AlternateContent xmlns:mc="http://schemas.openxmlformats.org/markup-compatibility/2006">
    <mc:Choice Requires="x15">
      <x15ac:absPath xmlns:x15ac="http://schemas.microsoft.com/office/spreadsheetml/2010/11/ac" url="S:\3_ProposalSubmission\b_Templates\i_Budgets\FY25\"/>
    </mc:Choice>
  </mc:AlternateContent>
  <xr:revisionPtr revIDLastSave="0" documentId="13_ncr:1_{DB0528F2-7F7C-4950-9C8D-852E6AA6F50A}" xr6:coauthVersionLast="47" xr6:coauthVersionMax="47" xr10:uidLastSave="{00000000-0000-0000-0000-000000000000}"/>
  <workbookProtection workbookAlgorithmName="SHA-512" workbookHashValue="BG1sxQsuHMO5zs3nAxN0uMi+xzzCXcXBnoBrIJrHV3KFFupRr5pWQtIMH8hpSwThOcaexk9/cdKp414Um6T8Vg==" workbookSaltValue="+2ffzzbJiRHvOU+a/31NVA==" workbookSpinCount="100000" lockStructure="1"/>
  <bookViews>
    <workbookView xWindow="28680" yWindow="-120" windowWidth="29040" windowHeight="15720" tabRatio="651" activeTab="1" xr2:uid="{00000000-000D-0000-FFFF-FFFF00000000}"/>
  </bookViews>
  <sheets>
    <sheet name="Information" sheetId="10" r:id="rId1"/>
    <sheet name="TDC FY 24-25" sheetId="1" r:id="rId2"/>
    <sheet name="TDC FY 25-26" sheetId="2" r:id="rId3"/>
    <sheet name="TDC FY 26-27" sheetId="4" r:id="rId4"/>
    <sheet name="TDC FY 27-28" sheetId="5" r:id="rId5"/>
    <sheet name="TDC FY 28-29" sheetId="6" r:id="rId6"/>
    <sheet name="TDC FY 29-30" sheetId="13" r:id="rId7"/>
    <sheet name="TDC ALL YEARS" sheetId="15" r:id="rId8"/>
    <sheet name="Travel" sheetId="14" r:id="rId9"/>
    <sheet name="Fringe Rates" sheetId="16" r:id="rId10"/>
  </sheets>
  <definedNames>
    <definedName name="_xlnm.Print_Area" localSheetId="0">Information!$A$1:$D$90</definedName>
    <definedName name="_xlnm.Print_Area" localSheetId="1">'TDC FY 24-25'!$A$1:$V$99</definedName>
    <definedName name="_xlnm.Print_Area" localSheetId="2">'TDC FY 25-26'!$A$1:$V$97</definedName>
    <definedName name="_xlnm.Print_Area" localSheetId="4">'TDC FY 27-28'!$A$1:$V$97</definedName>
    <definedName name="_xlnm.Print_Area" localSheetId="5">'TDC FY 28-29'!$A$1:$V$97</definedName>
    <definedName name="_xlnm.Print_Area" localSheetId="6">'TDC FY 29-30'!$A$1:$V$97</definedName>
    <definedName name="_xlnm.Print_Area" localSheetId="8">Travel!$A$1:$AB$61</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T19" i="13" l="1"/>
  <c r="T20" i="13"/>
  <c r="T21" i="13"/>
  <c r="U21" i="13" s="1"/>
  <c r="V21" i="13" s="1"/>
  <c r="T22" i="13"/>
  <c r="U22" i="13" s="1"/>
  <c r="V22" i="13" s="1"/>
  <c r="T18" i="13"/>
  <c r="U18" i="13"/>
  <c r="V18" i="13" s="1"/>
  <c r="T9" i="13"/>
  <c r="T10" i="13"/>
  <c r="U10" i="13"/>
  <c r="V10" i="13" s="1"/>
  <c r="T12" i="13"/>
  <c r="U12" i="13" s="1"/>
  <c r="V12" i="13" s="1"/>
  <c r="T13" i="13"/>
  <c r="U13" i="13" s="1"/>
  <c r="T8" i="13"/>
  <c r="U8" i="13" s="1"/>
  <c r="T19" i="6"/>
  <c r="T20" i="6"/>
  <c r="U20" i="6"/>
  <c r="T21" i="6"/>
  <c r="U21" i="6" s="1"/>
  <c r="T22" i="6"/>
  <c r="U22" i="6" s="1"/>
  <c r="V22" i="6" s="1"/>
  <c r="T18" i="6"/>
  <c r="U18" i="6" s="1"/>
  <c r="V18" i="6" s="1"/>
  <c r="T9" i="6"/>
  <c r="U9" i="6"/>
  <c r="V9" i="6" s="1"/>
  <c r="T10" i="6"/>
  <c r="U10" i="6" s="1"/>
  <c r="V10" i="6" s="1"/>
  <c r="T11" i="6"/>
  <c r="U11" i="6" s="1"/>
  <c r="V11" i="6" s="1"/>
  <c r="T12" i="6"/>
  <c r="U12" i="6" s="1"/>
  <c r="T13" i="6"/>
  <c r="U13" i="6" s="1"/>
  <c r="T8" i="6"/>
  <c r="U8" i="6" s="1"/>
  <c r="T19" i="5"/>
  <c r="U19" i="5" s="1"/>
  <c r="T20" i="5"/>
  <c r="U20" i="5"/>
  <c r="V20" i="5" s="1"/>
  <c r="T21" i="5"/>
  <c r="U21" i="5" s="1"/>
  <c r="T22" i="5"/>
  <c r="U22" i="5" s="1"/>
  <c r="V22" i="5" s="1"/>
  <c r="T18" i="5"/>
  <c r="T9" i="5"/>
  <c r="U9" i="5" s="1"/>
  <c r="V9" i="5" s="1"/>
  <c r="T10" i="5"/>
  <c r="U10" i="5" s="1"/>
  <c r="V10" i="5" s="1"/>
  <c r="T11" i="5"/>
  <c r="U11" i="5"/>
  <c r="V11" i="5" s="1"/>
  <c r="T12" i="5"/>
  <c r="T13" i="5"/>
  <c r="U13" i="5"/>
  <c r="V13" i="5" s="1"/>
  <c r="T8" i="5"/>
  <c r="T19" i="4"/>
  <c r="U19" i="4" s="1"/>
  <c r="V19" i="4" s="1"/>
  <c r="T20" i="4"/>
  <c r="U20" i="4"/>
  <c r="T21" i="4"/>
  <c r="U21" i="4"/>
  <c r="V21" i="4" s="1"/>
  <c r="T22" i="4"/>
  <c r="U22" i="4"/>
  <c r="T18" i="4"/>
  <c r="U18" i="4"/>
  <c r="V18" i="4" s="1"/>
  <c r="T9" i="4"/>
  <c r="U9" i="4" s="1"/>
  <c r="T10" i="4"/>
  <c r="U10" i="4" s="1"/>
  <c r="V10" i="4" s="1"/>
  <c r="T11" i="4"/>
  <c r="U11" i="4" s="1"/>
  <c r="T12" i="4"/>
  <c r="U12" i="4"/>
  <c r="V12" i="4" s="1"/>
  <c r="T13" i="4"/>
  <c r="U13" i="4"/>
  <c r="V13" i="4" s="1"/>
  <c r="T8" i="4"/>
  <c r="U8" i="4"/>
  <c r="V8" i="4" s="1"/>
  <c r="T30" i="4"/>
  <c r="T19" i="2"/>
  <c r="U19" i="2" s="1"/>
  <c r="T20" i="2"/>
  <c r="T21" i="2"/>
  <c r="U21" i="2" s="1"/>
  <c r="V21" i="2" s="1"/>
  <c r="T22" i="2"/>
  <c r="U22" i="2" s="1"/>
  <c r="T18" i="2"/>
  <c r="T9" i="2"/>
  <c r="U9" i="2"/>
  <c r="T10" i="2"/>
  <c r="T15" i="2" s="1"/>
  <c r="T11" i="2"/>
  <c r="U11" i="2" s="1"/>
  <c r="T12" i="2"/>
  <c r="U12" i="2" s="1"/>
  <c r="V12" i="2" s="1"/>
  <c r="T13" i="2"/>
  <c r="T8" i="2"/>
  <c r="U8" i="2" s="1"/>
  <c r="V8" i="2" s="1"/>
  <c r="T29" i="4"/>
  <c r="O70" i="1"/>
  <c r="O79" i="1" s="1"/>
  <c r="M8" i="1"/>
  <c r="N8" i="1"/>
  <c r="O8" i="1" s="1"/>
  <c r="M9" i="1"/>
  <c r="M10" i="1"/>
  <c r="N10" i="1"/>
  <c r="O10" i="1" s="1"/>
  <c r="M11" i="1"/>
  <c r="M12" i="1"/>
  <c r="N12" i="1" s="1"/>
  <c r="O12" i="1" s="1"/>
  <c r="M13" i="1"/>
  <c r="N13" i="1" s="1"/>
  <c r="O13" i="1" s="1"/>
  <c r="M18" i="1"/>
  <c r="N18" i="1"/>
  <c r="O18" i="1" s="1"/>
  <c r="M19" i="1"/>
  <c r="N19" i="1" s="1"/>
  <c r="O19" i="1" s="1"/>
  <c r="M20" i="1"/>
  <c r="N20" i="1" s="1"/>
  <c r="O20" i="1" s="1"/>
  <c r="M21" i="1"/>
  <c r="M22" i="1"/>
  <c r="N22" i="1"/>
  <c r="O22" i="1" s="1"/>
  <c r="M29" i="1"/>
  <c r="N29" i="1" s="1"/>
  <c r="O29" i="1" s="1"/>
  <c r="M30" i="1"/>
  <c r="N30" i="1" s="1"/>
  <c r="O30" i="1" s="1"/>
  <c r="M31" i="1"/>
  <c r="N31" i="1" s="1"/>
  <c r="O31" i="1" s="1"/>
  <c r="M32" i="1"/>
  <c r="N32" i="1"/>
  <c r="O32" i="1" s="1"/>
  <c r="M34" i="1"/>
  <c r="N34" i="1"/>
  <c r="O34" i="1" s="1"/>
  <c r="M35" i="1"/>
  <c r="N35" i="1" s="1"/>
  <c r="O35" i="1" s="1"/>
  <c r="O49" i="1"/>
  <c r="I30" i="15" s="1"/>
  <c r="O55" i="1"/>
  <c r="O63" i="1"/>
  <c r="L8" i="2"/>
  <c r="M8" i="2"/>
  <c r="C3" i="16"/>
  <c r="D3" i="16" s="1"/>
  <c r="L9" i="2"/>
  <c r="M9" i="2"/>
  <c r="L10" i="2"/>
  <c r="L11" i="2"/>
  <c r="M11" i="2" s="1"/>
  <c r="L12" i="2"/>
  <c r="L12" i="4" s="1"/>
  <c r="L12" i="5" s="1"/>
  <c r="M12" i="2"/>
  <c r="L13" i="2"/>
  <c r="M13" i="2" s="1"/>
  <c r="L18" i="2"/>
  <c r="C5" i="16"/>
  <c r="D5" i="16" s="1"/>
  <c r="L19" i="2"/>
  <c r="M19" i="2"/>
  <c r="L20" i="2"/>
  <c r="M20" i="2"/>
  <c r="L21" i="2"/>
  <c r="M21" i="2"/>
  <c r="L22" i="2"/>
  <c r="M22" i="2" s="1"/>
  <c r="N22" i="2"/>
  <c r="O22" i="2" s="1"/>
  <c r="M29" i="2"/>
  <c r="C7" i="16"/>
  <c r="M30" i="2"/>
  <c r="M31" i="2"/>
  <c r="M32" i="2"/>
  <c r="M34" i="2"/>
  <c r="C9" i="16"/>
  <c r="D9" i="16" s="1"/>
  <c r="E9" i="16" s="1"/>
  <c r="M35" i="2"/>
  <c r="O49" i="2"/>
  <c r="J30" i="15" s="1"/>
  <c r="O55" i="2"/>
  <c r="O63" i="2"/>
  <c r="J42" i="15" s="1"/>
  <c r="O70" i="2"/>
  <c r="J33" i="15" s="1"/>
  <c r="L8" i="4"/>
  <c r="M8" i="4" s="1"/>
  <c r="L9" i="4"/>
  <c r="M9" i="4" s="1"/>
  <c r="L13" i="4"/>
  <c r="L13" i="5" s="1"/>
  <c r="L19" i="4"/>
  <c r="M19" i="4" s="1"/>
  <c r="L20" i="4"/>
  <c r="L20" i="5" s="1"/>
  <c r="M20" i="4"/>
  <c r="L21" i="4"/>
  <c r="M21" i="4" s="1"/>
  <c r="M29" i="4"/>
  <c r="M30" i="4"/>
  <c r="M31" i="4"/>
  <c r="M32" i="4"/>
  <c r="M34" i="4"/>
  <c r="M35" i="4"/>
  <c r="O49" i="4"/>
  <c r="K30" i="15" s="1"/>
  <c r="O55" i="4"/>
  <c r="O63" i="4"/>
  <c r="K42" i="15" s="1"/>
  <c r="O70" i="4"/>
  <c r="O79" i="4" s="1"/>
  <c r="L8" i="5"/>
  <c r="M8" i="5" s="1"/>
  <c r="L9" i="5"/>
  <c r="L21" i="5"/>
  <c r="M29" i="5"/>
  <c r="M37" i="5" s="1"/>
  <c r="L11" i="15" s="1"/>
  <c r="M30" i="5"/>
  <c r="M31" i="5"/>
  <c r="M32" i="5"/>
  <c r="M34" i="5"/>
  <c r="M35" i="5"/>
  <c r="O49" i="5"/>
  <c r="L30" i="15" s="1"/>
  <c r="O55" i="5"/>
  <c r="O63" i="5"/>
  <c r="O70" i="5"/>
  <c r="O79" i="5"/>
  <c r="L8" i="6"/>
  <c r="M29" i="6"/>
  <c r="M30" i="6"/>
  <c r="M31" i="6"/>
  <c r="M32" i="6"/>
  <c r="M34" i="6"/>
  <c r="M35" i="6"/>
  <c r="M37" i="6" s="1"/>
  <c r="M11" i="15" s="1"/>
  <c r="O49" i="6"/>
  <c r="M30" i="15" s="1"/>
  <c r="O55" i="6"/>
  <c r="O63" i="6"/>
  <c r="O70" i="6"/>
  <c r="M33" i="15" s="1"/>
  <c r="M29" i="13"/>
  <c r="M30" i="13"/>
  <c r="M31" i="13"/>
  <c r="M32" i="13"/>
  <c r="M34" i="13"/>
  <c r="M35" i="13"/>
  <c r="O49" i="13"/>
  <c r="O55" i="13"/>
  <c r="O63" i="13"/>
  <c r="N42" i="15" s="1"/>
  <c r="O70" i="13"/>
  <c r="V70" i="1"/>
  <c r="V70" i="2"/>
  <c r="V79" i="2" s="1"/>
  <c r="V70" i="4"/>
  <c r="V70" i="5"/>
  <c r="V70" i="6"/>
  <c r="V79" i="6" s="1"/>
  <c r="V70" i="13"/>
  <c r="V79" i="13" s="1"/>
  <c r="V63" i="1"/>
  <c r="P42" i="15" s="1"/>
  <c r="V63" i="2"/>
  <c r="V63" i="4"/>
  <c r="V63" i="5"/>
  <c r="V63" i="6"/>
  <c r="V63" i="13"/>
  <c r="P36" i="15"/>
  <c r="P37" i="15"/>
  <c r="P38" i="15"/>
  <c r="P39" i="15"/>
  <c r="T8" i="1"/>
  <c r="U8" i="1" s="1"/>
  <c r="V8" i="1" s="1"/>
  <c r="T9" i="1"/>
  <c r="T10" i="1"/>
  <c r="T11" i="1"/>
  <c r="T12" i="1"/>
  <c r="T13" i="1"/>
  <c r="T18" i="1"/>
  <c r="T19" i="1"/>
  <c r="U19" i="1" s="1"/>
  <c r="V19" i="1" s="1"/>
  <c r="T20" i="1"/>
  <c r="T21" i="1"/>
  <c r="U21" i="1" s="1"/>
  <c r="T22" i="1"/>
  <c r="U22" i="1" s="1"/>
  <c r="V22" i="1" s="1"/>
  <c r="T24" i="4"/>
  <c r="T29" i="1"/>
  <c r="T30" i="1"/>
  <c r="T31" i="1"/>
  <c r="U31" i="1" s="1"/>
  <c r="V31" i="1" s="1"/>
  <c r="T32" i="1"/>
  <c r="T34" i="1"/>
  <c r="T35" i="1"/>
  <c r="T29" i="2"/>
  <c r="T30" i="2"/>
  <c r="U30" i="2" s="1"/>
  <c r="V30" i="2" s="1"/>
  <c r="T31" i="2"/>
  <c r="T32" i="2"/>
  <c r="U32" i="2" s="1"/>
  <c r="V32" i="2" s="1"/>
  <c r="T34" i="2"/>
  <c r="T35" i="2"/>
  <c r="U35" i="2" s="1"/>
  <c r="V35" i="2" s="1"/>
  <c r="T31" i="4"/>
  <c r="T32" i="4"/>
  <c r="U32" i="4" s="1"/>
  <c r="V32" i="4" s="1"/>
  <c r="T34" i="4"/>
  <c r="U34" i="4" s="1"/>
  <c r="V34" i="4" s="1"/>
  <c r="T35" i="4"/>
  <c r="U35" i="4" s="1"/>
  <c r="V35" i="4" s="1"/>
  <c r="T29" i="5"/>
  <c r="U29" i="5" s="1"/>
  <c r="T30" i="5"/>
  <c r="T31" i="5"/>
  <c r="U31" i="5" s="1"/>
  <c r="V31" i="5" s="1"/>
  <c r="T32" i="5"/>
  <c r="U32" i="5" s="1"/>
  <c r="V32" i="5" s="1"/>
  <c r="T34" i="5"/>
  <c r="U34" i="5" s="1"/>
  <c r="V34" i="5" s="1"/>
  <c r="T35" i="5"/>
  <c r="U35" i="5" s="1"/>
  <c r="V35" i="5" s="1"/>
  <c r="T29" i="6"/>
  <c r="U29" i="6" s="1"/>
  <c r="V29" i="6" s="1"/>
  <c r="T30" i="6"/>
  <c r="U30" i="6" s="1"/>
  <c r="T31" i="6"/>
  <c r="T32" i="6"/>
  <c r="U32" i="6" s="1"/>
  <c r="T34" i="6"/>
  <c r="U34" i="6" s="1"/>
  <c r="V34" i="6" s="1"/>
  <c r="T35" i="6"/>
  <c r="U35" i="6" s="1"/>
  <c r="T29" i="13"/>
  <c r="T30" i="13"/>
  <c r="T31" i="13"/>
  <c r="U31" i="13" s="1"/>
  <c r="V31" i="13" s="1"/>
  <c r="T32" i="13"/>
  <c r="U32" i="13" s="1"/>
  <c r="T34" i="13"/>
  <c r="T35" i="13"/>
  <c r="U35" i="13" s="1"/>
  <c r="V35" i="13" s="1"/>
  <c r="U9" i="1"/>
  <c r="V9" i="1" s="1"/>
  <c r="U12" i="1"/>
  <c r="V12" i="1" s="1"/>
  <c r="U13" i="1"/>
  <c r="V13" i="1" s="1"/>
  <c r="U18" i="1"/>
  <c r="V18" i="1" s="1"/>
  <c r="U20" i="1"/>
  <c r="U29" i="1"/>
  <c r="V29" i="1" s="1"/>
  <c r="U30" i="1"/>
  <c r="V30" i="1" s="1"/>
  <c r="U32" i="1"/>
  <c r="U34" i="1"/>
  <c r="V34" i="1" s="1"/>
  <c r="U35" i="1"/>
  <c r="V35" i="1" s="1"/>
  <c r="V49" i="1"/>
  <c r="P30" i="15" s="1"/>
  <c r="V49" i="2"/>
  <c r="V49" i="4"/>
  <c r="V49" i="5"/>
  <c r="V49" i="6"/>
  <c r="V49" i="13"/>
  <c r="P25" i="15"/>
  <c r="P26" i="15"/>
  <c r="P27" i="15" s="1"/>
  <c r="V79" i="1"/>
  <c r="V55" i="1"/>
  <c r="V55" i="2"/>
  <c r="V55" i="4"/>
  <c r="V79" i="4"/>
  <c r="V19" i="5"/>
  <c r="V55" i="5"/>
  <c r="V79" i="5"/>
  <c r="V20" i="6"/>
  <c r="V55" i="6"/>
  <c r="V13" i="13"/>
  <c r="V55" i="13"/>
  <c r="A3" i="15"/>
  <c r="Q22" i="13"/>
  <c r="Q21" i="13"/>
  <c r="Q20" i="13"/>
  <c r="Q19" i="13"/>
  <c r="Q18" i="13"/>
  <c r="S13" i="13"/>
  <c r="Q13" i="13"/>
  <c r="S12" i="13"/>
  <c r="Q12" i="13"/>
  <c r="S11" i="13"/>
  <c r="Q11" i="13"/>
  <c r="S10" i="13"/>
  <c r="Q10" i="13"/>
  <c r="S9" i="13"/>
  <c r="Q9" i="13"/>
  <c r="S8" i="13"/>
  <c r="Q8" i="13"/>
  <c r="Q22" i="6"/>
  <c r="Q21" i="6"/>
  <c r="Q20" i="6"/>
  <c r="Q19" i="6"/>
  <c r="Q18" i="6"/>
  <c r="S13" i="6"/>
  <c r="Q13" i="6"/>
  <c r="S12" i="6"/>
  <c r="Q12" i="6"/>
  <c r="S11" i="6"/>
  <c r="Q11" i="6"/>
  <c r="S10" i="6"/>
  <c r="Q10" i="6"/>
  <c r="S9" i="6"/>
  <c r="Q9" i="6"/>
  <c r="S8" i="6"/>
  <c r="Q8" i="6"/>
  <c r="Q22" i="5"/>
  <c r="Q21" i="5"/>
  <c r="Q20" i="5"/>
  <c r="Q19" i="5"/>
  <c r="Q18" i="5"/>
  <c r="S13" i="5"/>
  <c r="Q13" i="5"/>
  <c r="S12" i="5"/>
  <c r="Q12" i="5"/>
  <c r="S11" i="5"/>
  <c r="Q11" i="5"/>
  <c r="S10" i="5"/>
  <c r="Q10" i="5"/>
  <c r="S9" i="5"/>
  <c r="Q9" i="5"/>
  <c r="S8" i="5"/>
  <c r="Q8" i="5"/>
  <c r="Q22" i="4"/>
  <c r="Q21" i="4"/>
  <c r="Q20" i="4"/>
  <c r="Q19" i="4"/>
  <c r="Q18" i="4"/>
  <c r="S13" i="4"/>
  <c r="Q13" i="4"/>
  <c r="S12" i="4"/>
  <c r="Q12" i="4"/>
  <c r="S11" i="4"/>
  <c r="Q11" i="4"/>
  <c r="S10" i="4"/>
  <c r="Q10" i="4"/>
  <c r="S9" i="4"/>
  <c r="Q9" i="4"/>
  <c r="S8" i="4"/>
  <c r="Q8" i="4"/>
  <c r="Q22" i="2"/>
  <c r="Q21" i="2"/>
  <c r="Q20" i="2"/>
  <c r="Q19" i="2"/>
  <c r="Q18" i="2"/>
  <c r="S13" i="2"/>
  <c r="Q13" i="2"/>
  <c r="S12" i="2"/>
  <c r="Q12" i="2"/>
  <c r="S11" i="2"/>
  <c r="Q11" i="2"/>
  <c r="S10" i="2"/>
  <c r="Q10" i="2"/>
  <c r="S9" i="2"/>
  <c r="Q9" i="2"/>
  <c r="S8" i="2"/>
  <c r="Q8" i="2"/>
  <c r="Q22" i="1"/>
  <c r="Q21" i="1"/>
  <c r="Q20" i="1"/>
  <c r="Q19" i="1"/>
  <c r="Q18" i="1"/>
  <c r="S13" i="1"/>
  <c r="Q13" i="1"/>
  <c r="S12" i="1"/>
  <c r="Q12" i="1"/>
  <c r="S11" i="1"/>
  <c r="Q11" i="1"/>
  <c r="S10" i="1"/>
  <c r="Q10" i="1"/>
  <c r="S9" i="1"/>
  <c r="Q9" i="1"/>
  <c r="S8" i="1"/>
  <c r="Q8" i="1"/>
  <c r="N38" i="15"/>
  <c r="N37" i="15"/>
  <c r="N36" i="15"/>
  <c r="N39" i="15" s="1"/>
  <c r="N30" i="15"/>
  <c r="N26" i="15"/>
  <c r="N25" i="15"/>
  <c r="M25" i="15"/>
  <c r="M27" i="15" s="1"/>
  <c r="M26" i="15"/>
  <c r="M42" i="15"/>
  <c r="M36" i="15"/>
  <c r="M37" i="15"/>
  <c r="M38" i="15"/>
  <c r="L42" i="15"/>
  <c r="L38" i="15"/>
  <c r="L37" i="15"/>
  <c r="L36" i="15"/>
  <c r="L33" i="15"/>
  <c r="L26" i="15"/>
  <c r="L27" i="15" s="1"/>
  <c r="L25" i="15"/>
  <c r="K38" i="15"/>
  <c r="K37" i="15"/>
  <c r="K36" i="15"/>
  <c r="K39" i="15" s="1"/>
  <c r="K33" i="15"/>
  <c r="K26" i="15"/>
  <c r="K25" i="15"/>
  <c r="K27" i="15" s="1"/>
  <c r="M37" i="4"/>
  <c r="K11" i="15" s="1"/>
  <c r="J38" i="15"/>
  <c r="J37" i="15"/>
  <c r="J36" i="15"/>
  <c r="J26" i="15"/>
  <c r="J25" i="15"/>
  <c r="I42" i="15"/>
  <c r="I38" i="15"/>
  <c r="I37" i="15"/>
  <c r="I36" i="15"/>
  <c r="I39" i="15" s="1"/>
  <c r="I33" i="15"/>
  <c r="I26" i="15"/>
  <c r="I25" i="15"/>
  <c r="M37" i="1"/>
  <c r="I11" i="15" s="1"/>
  <c r="A38" i="15"/>
  <c r="A37" i="15"/>
  <c r="A36" i="15"/>
  <c r="A18" i="15"/>
  <c r="A17" i="15"/>
  <c r="A16" i="15"/>
  <c r="A11" i="15"/>
  <c r="A10" i="15"/>
  <c r="A9" i="15"/>
  <c r="N27" i="15"/>
  <c r="B2" i="14"/>
  <c r="W12" i="14"/>
  <c r="X10" i="14"/>
  <c r="X11" i="14"/>
  <c r="Y11" i="14" s="1"/>
  <c r="Z11" i="14" s="1"/>
  <c r="AA11" i="14" s="1"/>
  <c r="AB11" i="14" s="1"/>
  <c r="T39" i="14"/>
  <c r="T41" i="14"/>
  <c r="T43" i="14"/>
  <c r="T47" i="14"/>
  <c r="T49" i="14"/>
  <c r="O39" i="14"/>
  <c r="O41" i="14"/>
  <c r="O43" i="14"/>
  <c r="O47" i="14"/>
  <c r="O49" i="14"/>
  <c r="J39" i="14"/>
  <c r="J41" i="14"/>
  <c r="J43" i="14"/>
  <c r="J47" i="14"/>
  <c r="J49" i="14"/>
  <c r="E39" i="14"/>
  <c r="E41" i="14"/>
  <c r="E53" i="14" s="1"/>
  <c r="E55" i="14" s="1"/>
  <c r="E57" i="14" s="1"/>
  <c r="E43" i="14"/>
  <c r="E47" i="14"/>
  <c r="E49" i="14"/>
  <c r="T12" i="14"/>
  <c r="T14" i="14"/>
  <c r="T16" i="14"/>
  <c r="T20" i="14"/>
  <c r="T22" i="14"/>
  <c r="O12" i="14"/>
  <c r="O14" i="14"/>
  <c r="O16" i="14"/>
  <c r="O26" i="14" s="1"/>
  <c r="O28" i="14" s="1"/>
  <c r="O30" i="14" s="1"/>
  <c r="O20" i="14"/>
  <c r="O22" i="14"/>
  <c r="J12" i="14"/>
  <c r="J14" i="14"/>
  <c r="J16" i="14"/>
  <c r="J20" i="14"/>
  <c r="J22" i="14"/>
  <c r="E12" i="14"/>
  <c r="E14" i="14"/>
  <c r="E16" i="14"/>
  <c r="E20" i="14"/>
  <c r="E22" i="14"/>
  <c r="X12" i="14"/>
  <c r="C8" i="2"/>
  <c r="C8" i="13"/>
  <c r="C13" i="13"/>
  <c r="C8" i="6"/>
  <c r="K9" i="13"/>
  <c r="K9" i="1"/>
  <c r="K9" i="2"/>
  <c r="K9" i="4"/>
  <c r="K9" i="5"/>
  <c r="K9" i="6"/>
  <c r="K10" i="13"/>
  <c r="K11" i="13"/>
  <c r="K12" i="13"/>
  <c r="K13" i="13"/>
  <c r="K8" i="13"/>
  <c r="I9" i="13"/>
  <c r="I10" i="13"/>
  <c r="I11" i="13"/>
  <c r="I12" i="13"/>
  <c r="I13" i="13"/>
  <c r="I8" i="13"/>
  <c r="K8" i="6"/>
  <c r="K10" i="6"/>
  <c r="K11" i="6"/>
  <c r="K12" i="6"/>
  <c r="K13" i="6"/>
  <c r="K13" i="1"/>
  <c r="K13" i="2"/>
  <c r="K13" i="4"/>
  <c r="K13" i="5"/>
  <c r="I9" i="6"/>
  <c r="I10" i="6"/>
  <c r="I11" i="6"/>
  <c r="I11" i="1"/>
  <c r="I11" i="2"/>
  <c r="I11" i="4"/>
  <c r="I11" i="5"/>
  <c r="I12" i="6"/>
  <c r="I13" i="6"/>
  <c r="I8" i="6"/>
  <c r="I19" i="1"/>
  <c r="I19" i="2"/>
  <c r="I19" i="4"/>
  <c r="I19" i="5"/>
  <c r="I19" i="6"/>
  <c r="I19" i="13"/>
  <c r="I20" i="1"/>
  <c r="I20" i="2"/>
  <c r="I20" i="4"/>
  <c r="I20" i="5"/>
  <c r="I20" i="6"/>
  <c r="I20" i="13"/>
  <c r="I21" i="1"/>
  <c r="I21" i="2"/>
  <c r="I21" i="4"/>
  <c r="I21" i="5"/>
  <c r="I21" i="6"/>
  <c r="I21" i="13"/>
  <c r="I22" i="1"/>
  <c r="I22" i="2"/>
  <c r="I22" i="4"/>
  <c r="I22" i="5"/>
  <c r="I22" i="6"/>
  <c r="I22" i="13"/>
  <c r="I18" i="1"/>
  <c r="I18" i="2"/>
  <c r="I18" i="4"/>
  <c r="I18" i="5"/>
  <c r="I18" i="6"/>
  <c r="I18" i="13"/>
  <c r="I9" i="1"/>
  <c r="I9" i="2"/>
  <c r="I9" i="4"/>
  <c r="I9" i="5"/>
  <c r="I10" i="1"/>
  <c r="I10" i="2"/>
  <c r="I10" i="4"/>
  <c r="I10" i="5"/>
  <c r="I12" i="1"/>
  <c r="I12" i="2"/>
  <c r="I12" i="4"/>
  <c r="I12" i="5"/>
  <c r="I13" i="1"/>
  <c r="I13" i="2"/>
  <c r="I13" i="4"/>
  <c r="I13" i="5"/>
  <c r="I8" i="4"/>
  <c r="I8" i="5"/>
  <c r="I8" i="1"/>
  <c r="I8" i="2"/>
  <c r="K10" i="1"/>
  <c r="K10" i="2"/>
  <c r="K10" i="4"/>
  <c r="K10" i="5"/>
  <c r="K11" i="1"/>
  <c r="K11" i="2"/>
  <c r="K11" i="4"/>
  <c r="K11" i="5"/>
  <c r="K12" i="1"/>
  <c r="K12" i="2"/>
  <c r="K12" i="4"/>
  <c r="K12" i="5"/>
  <c r="K8" i="1"/>
  <c r="K8" i="2"/>
  <c r="K8" i="4"/>
  <c r="K8" i="5"/>
  <c r="C22" i="13"/>
  <c r="C21" i="13"/>
  <c r="C20" i="13"/>
  <c r="C19" i="13"/>
  <c r="C18" i="13"/>
  <c r="C12" i="13"/>
  <c r="C11" i="13"/>
  <c r="C10" i="13"/>
  <c r="C9" i="13"/>
  <c r="B3" i="13"/>
  <c r="C19" i="6"/>
  <c r="C20" i="6"/>
  <c r="C21" i="6"/>
  <c r="C22" i="6"/>
  <c r="C18" i="6"/>
  <c r="C19" i="5"/>
  <c r="C20" i="5"/>
  <c r="C21" i="5"/>
  <c r="C22" i="5"/>
  <c r="C18" i="5"/>
  <c r="C19" i="4"/>
  <c r="C20" i="4"/>
  <c r="C21" i="4"/>
  <c r="C22" i="4"/>
  <c r="C18" i="4"/>
  <c r="B3" i="6"/>
  <c r="C9" i="6"/>
  <c r="C10" i="6"/>
  <c r="C11" i="6"/>
  <c r="C12" i="6"/>
  <c r="C13" i="6"/>
  <c r="B3" i="5"/>
  <c r="C8" i="5"/>
  <c r="C9" i="5"/>
  <c r="C10" i="5"/>
  <c r="C11" i="5"/>
  <c r="C12" i="5"/>
  <c r="C13" i="5"/>
  <c r="B3" i="4"/>
  <c r="C8" i="4"/>
  <c r="C9" i="4"/>
  <c r="C10" i="4"/>
  <c r="C11" i="4"/>
  <c r="C12" i="4"/>
  <c r="C13" i="4"/>
  <c r="B3" i="2"/>
  <c r="C9" i="2"/>
  <c r="C10" i="2"/>
  <c r="C11" i="2"/>
  <c r="C12" i="2"/>
  <c r="C13" i="2"/>
  <c r="C18" i="2"/>
  <c r="C19" i="2"/>
  <c r="C20" i="2"/>
  <c r="C21" i="2"/>
  <c r="C22" i="2"/>
  <c r="J26" i="14"/>
  <c r="J28" i="14" s="1"/>
  <c r="J30" i="14" s="1"/>
  <c r="T26" i="14"/>
  <c r="T28" i="14"/>
  <c r="T30" i="14" s="1"/>
  <c r="Y10" i="14"/>
  <c r="Y12" i="14" s="1"/>
  <c r="N13" i="2" l="1"/>
  <c r="O13" i="2" s="1"/>
  <c r="O42" i="15"/>
  <c r="M20" i="5"/>
  <c r="L20" i="6"/>
  <c r="L13" i="6"/>
  <c r="M13" i="5"/>
  <c r="T53" i="14"/>
  <c r="T55" i="14" s="1"/>
  <c r="T57" i="14" s="1"/>
  <c r="T24" i="1"/>
  <c r="M13" i="4"/>
  <c r="L19" i="5"/>
  <c r="V32" i="13"/>
  <c r="T37" i="2"/>
  <c r="M12" i="4"/>
  <c r="N12" i="4" s="1"/>
  <c r="O12" i="4" s="1"/>
  <c r="O38" i="15"/>
  <c r="N8" i="4"/>
  <c r="O8" i="4" s="1"/>
  <c r="O26" i="15"/>
  <c r="L11" i="4"/>
  <c r="T37" i="4"/>
  <c r="Z10" i="14"/>
  <c r="AA10" i="14" s="1"/>
  <c r="J27" i="15"/>
  <c r="O79" i="6"/>
  <c r="O36" i="15"/>
  <c r="T37" i="1"/>
  <c r="L22" i="4"/>
  <c r="U29" i="4"/>
  <c r="V29" i="4" s="1"/>
  <c r="O53" i="14"/>
  <c r="O55" i="14" s="1"/>
  <c r="O57" i="14" s="1"/>
  <c r="J39" i="15"/>
  <c r="O79" i="2"/>
  <c r="T15" i="4"/>
  <c r="N21" i="2"/>
  <c r="O21" i="2" s="1"/>
  <c r="N11" i="2"/>
  <c r="O11" i="2" s="1"/>
  <c r="N34" i="5"/>
  <c r="O34" i="5" s="1"/>
  <c r="N9" i="2"/>
  <c r="O9" i="2" s="1"/>
  <c r="L20" i="13"/>
  <c r="M20" i="13" s="1"/>
  <c r="M20" i="6"/>
  <c r="M37" i="2"/>
  <c r="J11" i="15" s="1"/>
  <c r="O11" i="15" s="1"/>
  <c r="U20" i="2"/>
  <c r="V20" i="2" s="1"/>
  <c r="T24" i="2"/>
  <c r="O37" i="15"/>
  <c r="N12" i="2"/>
  <c r="O12" i="2" s="1"/>
  <c r="U13" i="2"/>
  <c r="V13" i="2" s="1"/>
  <c r="T24" i="5"/>
  <c r="U18" i="5"/>
  <c r="U24" i="5" s="1"/>
  <c r="E26" i="14"/>
  <c r="E28" i="14" s="1"/>
  <c r="E30" i="14" s="1"/>
  <c r="L21" i="6"/>
  <c r="M21" i="5"/>
  <c r="L18" i="4"/>
  <c r="M18" i="2"/>
  <c r="M24" i="2" s="1"/>
  <c r="J10" i="15" s="1"/>
  <c r="M12" i="5"/>
  <c r="L12" i="6"/>
  <c r="N8" i="2"/>
  <c r="O30" i="15"/>
  <c r="N21" i="1"/>
  <c r="O21" i="1" s="1"/>
  <c r="O24" i="1" s="1"/>
  <c r="M24" i="1"/>
  <c r="I10" i="15" s="1"/>
  <c r="U19" i="13"/>
  <c r="V19" i="13" s="1"/>
  <c r="T24" i="13"/>
  <c r="U29" i="13"/>
  <c r="V29" i="13" s="1"/>
  <c r="T37" i="13"/>
  <c r="L8" i="13"/>
  <c r="M8" i="13" s="1"/>
  <c r="M8" i="6"/>
  <c r="N11" i="1"/>
  <c r="O11" i="1" s="1"/>
  <c r="T11" i="13"/>
  <c r="T15" i="5"/>
  <c r="U8" i="5"/>
  <c r="U10" i="2"/>
  <c r="Z12" i="14"/>
  <c r="J53" i="14"/>
  <c r="J55" i="14" s="1"/>
  <c r="J57" i="14" s="1"/>
  <c r="I27" i="15"/>
  <c r="O25" i="15"/>
  <c r="O27" i="15" s="1"/>
  <c r="L39" i="15"/>
  <c r="M39" i="15"/>
  <c r="P11" i="15"/>
  <c r="U24" i="1"/>
  <c r="T15" i="1"/>
  <c r="U11" i="1"/>
  <c r="V11" i="1" s="1"/>
  <c r="P33" i="15"/>
  <c r="N35" i="5"/>
  <c r="O35" i="5" s="1"/>
  <c r="F9" i="16"/>
  <c r="N35" i="6" s="1"/>
  <c r="O35" i="6" s="1"/>
  <c r="L9" i="6"/>
  <c r="M9" i="5"/>
  <c r="N9" i="1"/>
  <c r="O9" i="1" s="1"/>
  <c r="M15" i="1"/>
  <c r="T40" i="4"/>
  <c r="V22" i="4"/>
  <c r="V20" i="4"/>
  <c r="U12" i="5"/>
  <c r="V12" i="5" s="1"/>
  <c r="U19" i="6"/>
  <c r="V19" i="6" s="1"/>
  <c r="T24" i="6"/>
  <c r="U9" i="13"/>
  <c r="V9" i="13" s="1"/>
  <c r="T15" i="13"/>
  <c r="T40" i="13" s="1"/>
  <c r="V32" i="1"/>
  <c r="V37" i="1" s="1"/>
  <c r="V11" i="4"/>
  <c r="V21" i="6"/>
  <c r="V24" i="6" s="1"/>
  <c r="V8" i="6"/>
  <c r="V19" i="2"/>
  <c r="T37" i="6"/>
  <c r="T15" i="6"/>
  <c r="O79" i="13"/>
  <c r="N33" i="15"/>
  <c r="O33" i="15" s="1"/>
  <c r="N19" i="2"/>
  <c r="O19" i="2" s="1"/>
  <c r="M10" i="2"/>
  <c r="L10" i="4"/>
  <c r="V9" i="2"/>
  <c r="U15" i="4"/>
  <c r="U20" i="13"/>
  <c r="V20" i="13" s="1"/>
  <c r="V24" i="13" s="1"/>
  <c r="V29" i="5"/>
  <c r="V20" i="1"/>
  <c r="U10" i="1"/>
  <c r="V10" i="1" s="1"/>
  <c r="V35" i="6"/>
  <c r="V9" i="4"/>
  <c r="U37" i="1"/>
  <c r="V32" i="6"/>
  <c r="T37" i="5"/>
  <c r="M37" i="13"/>
  <c r="N11" i="15" s="1"/>
  <c r="N31" i="2"/>
  <c r="O31" i="2" s="1"/>
  <c r="U18" i="2"/>
  <c r="V18" i="2" s="1"/>
  <c r="U31" i="2"/>
  <c r="V31" i="2" s="1"/>
  <c r="V13" i="6"/>
  <c r="N34" i="4"/>
  <c r="O34" i="4" s="1"/>
  <c r="N34" i="2"/>
  <c r="O34" i="2" s="1"/>
  <c r="N35" i="4"/>
  <c r="O35" i="4" s="1"/>
  <c r="N35" i="2"/>
  <c r="O35" i="2" s="1"/>
  <c r="N37" i="1"/>
  <c r="I18" i="15" s="1"/>
  <c r="V22" i="2"/>
  <c r="N20" i="2"/>
  <c r="O20" i="2" s="1"/>
  <c r="V11" i="2"/>
  <c r="U15" i="6"/>
  <c r="V30" i="6"/>
  <c r="O37" i="1"/>
  <c r="V8" i="13"/>
  <c r="V21" i="5"/>
  <c r="E5" i="16"/>
  <c r="D7" i="16"/>
  <c r="N21" i="4"/>
  <c r="O21" i="4" s="1"/>
  <c r="N19" i="4"/>
  <c r="O19" i="4" s="1"/>
  <c r="U34" i="2"/>
  <c r="V34" i="2" s="1"/>
  <c r="U30" i="5"/>
  <c r="U30" i="13"/>
  <c r="U24" i="6"/>
  <c r="N30" i="2"/>
  <c r="O30" i="2" s="1"/>
  <c r="U34" i="13"/>
  <c r="V34" i="13" s="1"/>
  <c r="V8" i="5"/>
  <c r="V21" i="1"/>
  <c r="E3" i="16"/>
  <c r="N13" i="4"/>
  <c r="O13" i="4" s="1"/>
  <c r="N9" i="4"/>
  <c r="O9" i="4" s="1"/>
  <c r="U24" i="4"/>
  <c r="N32" i="2"/>
  <c r="O32" i="2" s="1"/>
  <c r="U31" i="4"/>
  <c r="V31" i="4" s="1"/>
  <c r="U31" i="6"/>
  <c r="V31" i="6" s="1"/>
  <c r="N20" i="4"/>
  <c r="O20" i="4" s="1"/>
  <c r="N29" i="2"/>
  <c r="U29" i="2"/>
  <c r="U30" i="4"/>
  <c r="V12" i="6"/>
  <c r="G9" i="16" l="1"/>
  <c r="N34" i="13" s="1"/>
  <c r="O34" i="13" s="1"/>
  <c r="V24" i="4"/>
  <c r="U15" i="2"/>
  <c r="L19" i="6"/>
  <c r="M19" i="5"/>
  <c r="N18" i="2"/>
  <c r="L11" i="5"/>
  <c r="M11" i="4"/>
  <c r="N11" i="4" s="1"/>
  <c r="O11" i="4" s="1"/>
  <c r="M13" i="6"/>
  <c r="L13" i="13"/>
  <c r="M13" i="13" s="1"/>
  <c r="T40" i="5"/>
  <c r="O39" i="15"/>
  <c r="L22" i="5"/>
  <c r="M22" i="4"/>
  <c r="N22" i="4" s="1"/>
  <c r="O22" i="4" s="1"/>
  <c r="T40" i="6"/>
  <c r="T40" i="2"/>
  <c r="V15" i="4"/>
  <c r="V10" i="2"/>
  <c r="V15" i="2" s="1"/>
  <c r="V15" i="1"/>
  <c r="V40" i="1" s="1"/>
  <c r="V81" i="1" s="1"/>
  <c r="V83" i="1" s="1"/>
  <c r="V85" i="1" s="1"/>
  <c r="V15" i="6"/>
  <c r="N15" i="1"/>
  <c r="I16" i="15" s="1"/>
  <c r="V24" i="1"/>
  <c r="U15" i="1"/>
  <c r="U40" i="1" s="1"/>
  <c r="N34" i="6"/>
  <c r="O34" i="6" s="1"/>
  <c r="N24" i="1"/>
  <c r="I17" i="15" s="1"/>
  <c r="O15" i="1"/>
  <c r="O40" i="1" s="1"/>
  <c r="O81" i="1" s="1"/>
  <c r="M83" i="1" s="1"/>
  <c r="V15" i="5"/>
  <c r="U24" i="13"/>
  <c r="N10" i="2"/>
  <c r="O10" i="2"/>
  <c r="L12" i="13"/>
  <c r="M12" i="13" s="1"/>
  <c r="M12" i="6"/>
  <c r="U24" i="2"/>
  <c r="P17" i="15" s="1"/>
  <c r="U11" i="13"/>
  <c r="U15" i="13" s="1"/>
  <c r="V11" i="13"/>
  <c r="V15" i="13" s="1"/>
  <c r="M9" i="6"/>
  <c r="L9" i="13"/>
  <c r="M9" i="13" s="1"/>
  <c r="M40" i="1"/>
  <c r="I9" i="15"/>
  <c r="P9" i="15"/>
  <c r="T40" i="1"/>
  <c r="P10" i="15"/>
  <c r="M15" i="2"/>
  <c r="M21" i="6"/>
  <c r="L21" i="13"/>
  <c r="M21" i="13" s="1"/>
  <c r="V18" i="5"/>
  <c r="V24" i="5" s="1"/>
  <c r="V24" i="2"/>
  <c r="M10" i="4"/>
  <c r="L10" i="5"/>
  <c r="AB10" i="14"/>
  <c r="AB12" i="14" s="1"/>
  <c r="AA12" i="14"/>
  <c r="U15" i="5"/>
  <c r="O8" i="2"/>
  <c r="N15" i="2"/>
  <c r="J16" i="15" s="1"/>
  <c r="M18" i="4"/>
  <c r="L18" i="5"/>
  <c r="U37" i="6"/>
  <c r="U40" i="6" s="1"/>
  <c r="O18" i="2"/>
  <c r="O24" i="2" s="1"/>
  <c r="N24" i="2"/>
  <c r="J17" i="15" s="1"/>
  <c r="N32" i="4"/>
  <c r="O32" i="4" s="1"/>
  <c r="N30" i="4"/>
  <c r="O30" i="4" s="1"/>
  <c r="E7" i="16"/>
  <c r="N29" i="4"/>
  <c r="N31" i="4"/>
  <c r="O31" i="4" s="1"/>
  <c r="U37" i="13"/>
  <c r="V30" i="13"/>
  <c r="V37" i="13" s="1"/>
  <c r="V37" i="6"/>
  <c r="V40" i="6" s="1"/>
  <c r="V81" i="6" s="1"/>
  <c r="O29" i="2"/>
  <c r="O37" i="2" s="1"/>
  <c r="N37" i="2"/>
  <c r="N19" i="5"/>
  <c r="O19" i="5" s="1"/>
  <c r="N21" i="5"/>
  <c r="O21" i="5" s="1"/>
  <c r="F5" i="16"/>
  <c r="N20" i="5"/>
  <c r="O20" i="5" s="1"/>
  <c r="N9" i="5"/>
  <c r="O9" i="5" s="1"/>
  <c r="N13" i="5"/>
  <c r="O13" i="5" s="1"/>
  <c r="F3" i="16"/>
  <c r="N8" i="5"/>
  <c r="N12" i="5"/>
  <c r="O12" i="5" s="1"/>
  <c r="U37" i="5"/>
  <c r="V30" i="5"/>
  <c r="V37" i="5" s="1"/>
  <c r="U37" i="4"/>
  <c r="U40" i="4" s="1"/>
  <c r="V30" i="4"/>
  <c r="V37" i="4" s="1"/>
  <c r="U37" i="2"/>
  <c r="V29" i="2"/>
  <c r="V37" i="2" s="1"/>
  <c r="N35" i="13" l="1"/>
  <c r="O35" i="13" s="1"/>
  <c r="V40" i="4"/>
  <c r="V81" i="4" s="1"/>
  <c r="V83" i="4" s="1"/>
  <c r="V85" i="4" s="1"/>
  <c r="I19" i="15"/>
  <c r="L11" i="6"/>
  <c r="M11" i="5"/>
  <c r="N11" i="5" s="1"/>
  <c r="O11" i="5" s="1"/>
  <c r="M22" i="5"/>
  <c r="N22" i="5" s="1"/>
  <c r="O22" i="5" s="1"/>
  <c r="L22" i="6"/>
  <c r="P16" i="15"/>
  <c r="M19" i="6"/>
  <c r="L19" i="13"/>
  <c r="M19" i="13" s="1"/>
  <c r="U40" i="5"/>
  <c r="V40" i="2"/>
  <c r="V81" i="2" s="1"/>
  <c r="V83" i="2" s="1"/>
  <c r="V85" i="2" s="1"/>
  <c r="U40" i="13"/>
  <c r="O15" i="2"/>
  <c r="O40" i="2" s="1"/>
  <c r="O81" i="2" s="1"/>
  <c r="M83" i="2" s="1"/>
  <c r="O83" i="2" s="1"/>
  <c r="J46" i="15" s="1"/>
  <c r="N40" i="1"/>
  <c r="V40" i="5"/>
  <c r="V81" i="5" s="1"/>
  <c r="V83" i="5" s="1"/>
  <c r="V85" i="5" s="1"/>
  <c r="M40" i="2"/>
  <c r="J9" i="15"/>
  <c r="J12" i="15" s="1"/>
  <c r="M18" i="5"/>
  <c r="L18" i="6"/>
  <c r="M10" i="5"/>
  <c r="L10" i="6"/>
  <c r="M24" i="4"/>
  <c r="K10" i="15" s="1"/>
  <c r="N18" i="4"/>
  <c r="M15" i="4"/>
  <c r="N10" i="4"/>
  <c r="V40" i="13"/>
  <c r="V81" i="13" s="1"/>
  <c r="V83" i="13" s="1"/>
  <c r="V85" i="13" s="1"/>
  <c r="P12" i="15"/>
  <c r="I12" i="15"/>
  <c r="V83" i="6"/>
  <c r="V85" i="6" s="1"/>
  <c r="F7" i="16"/>
  <c r="N31" i="5"/>
  <c r="O31" i="5" s="1"/>
  <c r="N29" i="5"/>
  <c r="N32" i="5"/>
  <c r="O32" i="5" s="1"/>
  <c r="N30" i="5"/>
  <c r="O30" i="5" s="1"/>
  <c r="O8" i="5"/>
  <c r="N19" i="6"/>
  <c r="O19" i="6" s="1"/>
  <c r="N21" i="6"/>
  <c r="O21" i="6" s="1"/>
  <c r="G5" i="16"/>
  <c r="N20" i="6"/>
  <c r="O20" i="6" s="1"/>
  <c r="J18" i="15"/>
  <c r="N40" i="2"/>
  <c r="O83" i="1"/>
  <c r="U40" i="2"/>
  <c r="P18" i="15"/>
  <c r="N8" i="6"/>
  <c r="N12" i="6"/>
  <c r="O12" i="6" s="1"/>
  <c r="N9" i="6"/>
  <c r="O9" i="6" s="1"/>
  <c r="N13" i="6"/>
  <c r="O13" i="6" s="1"/>
  <c r="G3" i="16"/>
  <c r="O29" i="4"/>
  <c r="O37" i="4" s="1"/>
  <c r="N37" i="4"/>
  <c r="K18" i="15" s="1"/>
  <c r="P19" i="15" l="1"/>
  <c r="P45" i="15" s="1"/>
  <c r="L22" i="13"/>
  <c r="M22" i="13" s="1"/>
  <c r="M22" i="6"/>
  <c r="N22" i="6" s="1"/>
  <c r="O22" i="6" s="1"/>
  <c r="M11" i="6"/>
  <c r="N11" i="6" s="1"/>
  <c r="O11" i="6" s="1"/>
  <c r="L11" i="13"/>
  <c r="M11" i="13" s="1"/>
  <c r="K9" i="15"/>
  <c r="M40" i="4"/>
  <c r="M15" i="5"/>
  <c r="N10" i="5"/>
  <c r="O18" i="4"/>
  <c r="O24" i="4" s="1"/>
  <c r="N24" i="4"/>
  <c r="K17" i="15" s="1"/>
  <c r="L18" i="13"/>
  <c r="M18" i="13" s="1"/>
  <c r="M24" i="13" s="1"/>
  <c r="N10" i="15" s="1"/>
  <c r="M18" i="6"/>
  <c r="M24" i="5"/>
  <c r="L10" i="15" s="1"/>
  <c r="N18" i="5"/>
  <c r="I45" i="15"/>
  <c r="I21" i="15"/>
  <c r="O10" i="4"/>
  <c r="O15" i="4" s="1"/>
  <c r="N15" i="4"/>
  <c r="K16" i="15" s="1"/>
  <c r="L10" i="13"/>
  <c r="M10" i="13" s="1"/>
  <c r="M15" i="13" s="1"/>
  <c r="M10" i="6"/>
  <c r="O85" i="2"/>
  <c r="O87" i="2" s="1"/>
  <c r="O8" i="6"/>
  <c r="J19" i="15"/>
  <c r="P46" i="15"/>
  <c r="N29" i="6"/>
  <c r="N31" i="6"/>
  <c r="O31" i="6" s="1"/>
  <c r="N32" i="6"/>
  <c r="O32" i="6" s="1"/>
  <c r="N30" i="6"/>
  <c r="O30" i="6" s="1"/>
  <c r="G7" i="16"/>
  <c r="N20" i="13"/>
  <c r="O20" i="13" s="1"/>
  <c r="N22" i="13"/>
  <c r="O22" i="13" s="1"/>
  <c r="N19" i="13"/>
  <c r="O19" i="13" s="1"/>
  <c r="N21" i="13"/>
  <c r="O21" i="13" s="1"/>
  <c r="N9" i="13"/>
  <c r="O9" i="13" s="1"/>
  <c r="N11" i="13"/>
  <c r="O11" i="13" s="1"/>
  <c r="N13" i="13"/>
  <c r="O13" i="13" s="1"/>
  <c r="N8" i="13"/>
  <c r="N12" i="13"/>
  <c r="O12" i="13" s="1"/>
  <c r="I46" i="15"/>
  <c r="O85" i="1"/>
  <c r="O87" i="1" s="1"/>
  <c r="N37" i="5"/>
  <c r="L18" i="15" s="1"/>
  <c r="O29" i="5"/>
  <c r="O37" i="5" s="1"/>
  <c r="P21" i="15" l="1"/>
  <c r="N18" i="13"/>
  <c r="N40" i="4"/>
  <c r="O40" i="4"/>
  <c r="O81" i="4" s="1"/>
  <c r="M83" i="4" s="1"/>
  <c r="O83" i="4" s="1"/>
  <c r="K19" i="15"/>
  <c r="M15" i="6"/>
  <c r="N10" i="6"/>
  <c r="K12" i="15"/>
  <c r="M40" i="13"/>
  <c r="N9" i="15"/>
  <c r="N12" i="15" s="1"/>
  <c r="M24" i="6"/>
  <c r="M10" i="15" s="1"/>
  <c r="O10" i="15" s="1"/>
  <c r="N18" i="6"/>
  <c r="O10" i="5"/>
  <c r="O15" i="5" s="1"/>
  <c r="N15" i="5"/>
  <c r="L16" i="15" s="1"/>
  <c r="N10" i="13"/>
  <c r="O10" i="13" s="1"/>
  <c r="O18" i="5"/>
  <c r="O24" i="5" s="1"/>
  <c r="N24" i="5"/>
  <c r="L17" i="15" s="1"/>
  <c r="M40" i="5"/>
  <c r="L9" i="15"/>
  <c r="L12" i="15" s="1"/>
  <c r="P47" i="15"/>
  <c r="O8" i="13"/>
  <c r="O18" i="13"/>
  <c r="O24" i="13" s="1"/>
  <c r="N24" i="13"/>
  <c r="N17" i="15" s="1"/>
  <c r="N30" i="13"/>
  <c r="O30" i="13" s="1"/>
  <c r="N31" i="13"/>
  <c r="O31" i="13" s="1"/>
  <c r="N29" i="13"/>
  <c r="N32" i="13"/>
  <c r="O32" i="13" s="1"/>
  <c r="J21" i="15"/>
  <c r="J45" i="15"/>
  <c r="J47" i="15" s="1"/>
  <c r="I47" i="15"/>
  <c r="N37" i="6"/>
  <c r="M18" i="15" s="1"/>
  <c r="O29" i="6"/>
  <c r="O37" i="6" s="1"/>
  <c r="N15" i="13" l="1"/>
  <c r="K21" i="15"/>
  <c r="K45" i="15"/>
  <c r="O15" i="13"/>
  <c r="L19" i="15"/>
  <c r="L45" i="15" s="1"/>
  <c r="O40" i="5"/>
  <c r="O81" i="5" s="1"/>
  <c r="M83" i="5" s="1"/>
  <c r="O83" i="5" s="1"/>
  <c r="L46" i="15" s="1"/>
  <c r="O10" i="6"/>
  <c r="O15" i="6" s="1"/>
  <c r="N15" i="6"/>
  <c r="M16" i="15" s="1"/>
  <c r="N40" i="5"/>
  <c r="M9" i="15"/>
  <c r="M12" i="15" s="1"/>
  <c r="M40" i="6"/>
  <c r="O18" i="6"/>
  <c r="O24" i="6" s="1"/>
  <c r="N24" i="6"/>
  <c r="M17" i="15" s="1"/>
  <c r="O17" i="15" s="1"/>
  <c r="N16" i="15"/>
  <c r="O29" i="13"/>
  <c r="O37" i="13" s="1"/>
  <c r="N37" i="13"/>
  <c r="N18" i="15" s="1"/>
  <c r="O18" i="15" s="1"/>
  <c r="K46" i="15"/>
  <c r="O85" i="4"/>
  <c r="O87" i="4" s="1"/>
  <c r="K47" i="15" l="1"/>
  <c r="O40" i="13"/>
  <c r="O81" i="13" s="1"/>
  <c r="L21" i="15"/>
  <c r="O9" i="15"/>
  <c r="O12" i="15" s="1"/>
  <c r="O40" i="6"/>
  <c r="O81" i="6" s="1"/>
  <c r="M83" i="6" s="1"/>
  <c r="O83" i="6" s="1"/>
  <c r="L47" i="15"/>
  <c r="O85" i="5"/>
  <c r="O87" i="5" s="1"/>
  <c r="M19" i="15"/>
  <c r="M45" i="15" s="1"/>
  <c r="N19" i="15"/>
  <c r="N45" i="15" s="1"/>
  <c r="N40" i="13"/>
  <c r="N40" i="6"/>
  <c r="M83" i="13"/>
  <c r="O83" i="13" s="1"/>
  <c r="N46" i="15" s="1"/>
  <c r="O16" i="15"/>
  <c r="O19" i="15" s="1"/>
  <c r="M21" i="15" l="1"/>
  <c r="N21" i="15"/>
  <c r="B50" i="15"/>
  <c r="M46" i="15"/>
  <c r="O85" i="6"/>
  <c r="O87" i="6" s="1"/>
  <c r="O45" i="15"/>
  <c r="O21" i="15"/>
  <c r="N47" i="15"/>
  <c r="O85" i="13"/>
  <c r="O87" i="13" s="1"/>
  <c r="O46" i="15" l="1"/>
  <c r="O47" i="15" s="1"/>
  <c r="M47"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McCaffrey, Kerri</author>
    <author>Appstate User</author>
    <author>Pat</author>
    <author>techsupport</author>
  </authors>
  <commentList>
    <comment ref="P1" authorId="0" shapeId="0" xr:uid="{00000000-0006-0000-0100-000001000000}">
      <text>
        <r>
          <rPr>
            <b/>
            <sz val="12"/>
            <color indexed="81"/>
            <rFont val="Tahoma"/>
            <family val="2"/>
          </rPr>
          <t>McCaffrey, Kerri:</t>
        </r>
        <r>
          <rPr>
            <sz val="12"/>
            <color indexed="81"/>
            <rFont val="Tahoma"/>
            <family val="2"/>
          </rPr>
          <t xml:space="preserve">
Enter Full 12-months if for full-year project</t>
        </r>
      </text>
    </comment>
    <comment ref="H5" authorId="1" shapeId="0" xr:uid="{00000000-0006-0000-01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1" shapeId="0" xr:uid="{00000000-0006-0000-01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1" shapeId="0" xr:uid="{00000000-0006-0000-0100-000004000000}">
      <text>
        <r>
          <rPr>
            <b/>
            <sz val="12"/>
            <color indexed="81"/>
            <rFont val="Tahoma"/>
            <family val="2"/>
          </rPr>
          <t>Information:</t>
        </r>
        <r>
          <rPr>
            <sz val="12"/>
            <color indexed="81"/>
            <rFont val="Tahoma"/>
            <family val="2"/>
          </rPr>
          <t xml:space="preserve">
Please insert Base Salary in accordance with ASU guidelines.</t>
        </r>
      </text>
    </comment>
    <comment ref="M5" authorId="1" shapeId="0" xr:uid="{00000000-0006-0000-01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1" shapeId="0" xr:uid="{00000000-0006-0000-0100-000006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text>
    </comment>
    <comment ref="P5" authorId="1" shapeId="0" xr:uid="{BB4B80EF-32EB-4A6C-B284-8264CE3B805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R5" authorId="1" shapeId="0" xr:uid="{31826327-4EC6-402C-A70D-8E8EFBA9C02D}">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U5" authorId="1" shapeId="0" xr:uid="{BD12E8BE-9FDB-4DDA-B792-934F454CFB32}">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7" authorId="1" shapeId="0" xr:uid="{00000000-0006-0000-0100-000007000000}">
      <text>
        <r>
          <rPr>
            <b/>
            <sz val="12"/>
            <color indexed="81"/>
            <rFont val="Tahoma"/>
            <family val="2"/>
          </rPr>
          <t>Information:</t>
        </r>
        <r>
          <rPr>
            <sz val="12"/>
            <color indexed="81"/>
            <rFont val="Tahoma"/>
            <family val="2"/>
          </rPr>
          <t xml:space="preserve">
Please list all ASU investigators participating in this project.</t>
        </r>
      </text>
    </comment>
    <comment ref="L16" authorId="1" shapeId="0" xr:uid="{00000000-0006-0000-0100-000008000000}">
      <text>
        <r>
          <rPr>
            <b/>
            <sz val="12"/>
            <color indexed="81"/>
            <rFont val="Tahoma"/>
            <family val="2"/>
          </rPr>
          <t>Information:</t>
        </r>
        <r>
          <rPr>
            <sz val="12"/>
            <color indexed="81"/>
            <rFont val="Tahoma"/>
            <family val="2"/>
          </rPr>
          <t xml:space="preserve">
Please insert Base Salary in accordance with ASU guidelines.</t>
        </r>
      </text>
    </comment>
    <comment ref="M16" authorId="1" shapeId="0" xr:uid="{00000000-0006-0000-0100-000009000000}">
      <text>
        <r>
          <rPr>
            <b/>
            <sz val="12"/>
            <color indexed="81"/>
            <rFont val="Tahoma"/>
            <family val="2"/>
          </rPr>
          <t xml:space="preserve">Information:
</t>
        </r>
        <r>
          <rPr>
            <sz val="12"/>
            <color indexed="81"/>
            <rFont val="Tahoma"/>
            <family val="2"/>
          </rPr>
          <t>In this column you should have the total salary for your effort on this project.</t>
        </r>
      </text>
    </comment>
    <comment ref="N16" authorId="1" shapeId="0" xr:uid="{00000000-0006-0000-0100-00000A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17" authorId="1" shapeId="0" xr:uid="{00000000-0006-0000-01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1" shapeId="0" xr:uid="{00000000-0006-0000-0100-00000C000000}">
      <text>
        <r>
          <rPr>
            <b/>
            <sz val="12"/>
            <color indexed="81"/>
            <rFont val="Tahoma"/>
            <family val="2"/>
          </rPr>
          <t>Information:</t>
        </r>
        <r>
          <rPr>
            <sz val="12"/>
            <color indexed="81"/>
            <rFont val="Tahoma"/>
            <family val="2"/>
          </rPr>
          <t xml:space="preserve">
Please insert Base Salary in accordance with ASU guidelines.</t>
        </r>
      </text>
    </comment>
    <comment ref="M26" authorId="1" shapeId="0" xr:uid="{00000000-0006-0000-0100-00000D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26" authorId="1" shapeId="0" xr:uid="{00000000-0006-0000-01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H27" authorId="1" shapeId="0" xr:uid="{00000000-0006-0000-0100-00000F000000}">
      <text>
        <r>
          <rPr>
            <b/>
            <sz val="12"/>
            <color indexed="81"/>
            <rFont val="Tahoma"/>
            <family val="2"/>
          </rPr>
          <t xml:space="preserve">Information:
</t>
        </r>
        <r>
          <rPr>
            <sz val="12"/>
            <color indexed="81"/>
            <rFont val="Tahoma"/>
            <family val="2"/>
          </rPr>
          <t xml:space="preserve">Insert the number of summer term hours. </t>
        </r>
      </text>
    </comment>
    <comment ref="J27" authorId="1" shapeId="0" xr:uid="{00000000-0006-0000-0100-000010000000}">
      <text>
        <r>
          <rPr>
            <b/>
            <sz val="12"/>
            <color indexed="81"/>
            <rFont val="Tahoma"/>
            <family val="2"/>
          </rPr>
          <t>Information:</t>
        </r>
        <r>
          <rPr>
            <sz val="12"/>
            <color indexed="81"/>
            <rFont val="Tahoma"/>
            <family val="2"/>
          </rPr>
          <t xml:space="preserve">
Insert the number of summer term hours. </t>
        </r>
      </text>
    </comment>
    <comment ref="P27" authorId="1" shapeId="0" xr:uid="{0AD3FE3B-5D2B-4277-8CD8-C12CE77D8465}">
      <text>
        <r>
          <rPr>
            <b/>
            <sz val="12"/>
            <color indexed="81"/>
            <rFont val="Tahoma"/>
            <family val="2"/>
          </rPr>
          <t xml:space="preserve">Information:
</t>
        </r>
        <r>
          <rPr>
            <sz val="12"/>
            <color indexed="81"/>
            <rFont val="Tahoma"/>
            <family val="2"/>
          </rPr>
          <t xml:space="preserve">Insert the number of academic term hours. </t>
        </r>
      </text>
    </comment>
    <comment ref="R27" authorId="1" shapeId="0" xr:uid="{0CB38C30-F2A7-4494-8F50-CECA7F759F54}">
      <text>
        <r>
          <rPr>
            <b/>
            <sz val="12"/>
            <color indexed="81"/>
            <rFont val="Tahoma"/>
            <family val="2"/>
          </rPr>
          <t>Information:</t>
        </r>
        <r>
          <rPr>
            <sz val="12"/>
            <color indexed="81"/>
            <rFont val="Tahoma"/>
            <family val="2"/>
          </rPr>
          <t xml:space="preserve">
Insert the number of summer term hours. </t>
        </r>
      </text>
    </comment>
    <comment ref="B28" authorId="1" shapeId="0" xr:uid="{00000000-0006-0000-0100-000011000000}">
      <text>
        <r>
          <rPr>
            <b/>
            <sz val="12"/>
            <color indexed="81"/>
            <rFont val="Tahoma"/>
            <family val="2"/>
          </rPr>
          <t xml:space="preserve">Information:
</t>
        </r>
        <r>
          <rPr>
            <sz val="12"/>
            <color indexed="81"/>
            <rFont val="Tahoma"/>
            <family val="2"/>
          </rPr>
          <t>Assistantship stipends are usually based on twenty (20) hours per week (15 weeks per semester) or twenty (20) hours per week (for five weeks) during the summer term, but may vary by program/project dependent upon duties</t>
        </r>
      </text>
    </comment>
    <comment ref="B42" authorId="1" shapeId="0" xr:uid="{6F7F543E-F9CD-452F-AED3-05BBD4BB63C4}">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1" shapeId="0" xr:uid="{00000000-0006-0000-0100-000013000000}">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t>
        </r>
        <r>
          <rPr>
            <sz val="8"/>
            <color indexed="81"/>
            <rFont val="Tahoma"/>
            <family val="2"/>
          </rPr>
          <t xml:space="preserve">
</t>
        </r>
      </text>
    </comment>
    <comment ref="C52" authorId="2" shapeId="0" xr:uid="{00000000-0006-0000-0100-000014000000}">
      <text>
        <r>
          <rPr>
            <b/>
            <sz val="12"/>
            <color indexed="81"/>
            <rFont val="Tahoma"/>
            <family val="2"/>
          </rPr>
          <t>Information:</t>
        </r>
        <r>
          <rPr>
            <sz val="12"/>
            <color indexed="81"/>
            <rFont val="Tahoma"/>
            <family val="2"/>
          </rPr>
          <t xml:space="preserve">
For latest information on travel costs, including: mileage, lodging, per diem, etc. please go to:
 </t>
        </r>
        <r>
          <rPr>
            <b/>
            <sz val="12"/>
            <color indexed="12"/>
            <rFont val="Tahoma"/>
            <family val="2"/>
          </rPr>
          <t>http://orsp.appstate.edu/prepare-budget/non-personnel-direct-costs/travel</t>
        </r>
      </text>
    </comment>
    <comment ref="C53" authorId="1" shapeId="0" xr:uid="{00000000-0006-0000-0100-000015000000}">
      <text>
        <r>
          <rPr>
            <b/>
            <sz val="12"/>
            <color indexed="81"/>
            <rFont val="Tahoma"/>
            <family val="2"/>
          </rPr>
          <t>Information:</t>
        </r>
        <r>
          <rPr>
            <sz val="12"/>
            <color indexed="81"/>
            <rFont val="Tahoma"/>
            <family val="2"/>
          </rPr>
          <t xml:space="preserve">
Please review the information tab for description of allowable costs.</t>
        </r>
      </text>
    </comment>
    <comment ref="B57" authorId="1" shapeId="0" xr:uid="{00000000-0006-0000-01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1" shapeId="0" xr:uid="{00000000-0006-0000-0100-000017000000}">
      <text>
        <r>
          <rPr>
            <b/>
            <sz val="12"/>
            <color indexed="81"/>
            <rFont val="Tahoma"/>
            <family val="2"/>
          </rPr>
          <t>Information:</t>
        </r>
        <r>
          <rPr>
            <sz val="12"/>
            <color indexed="81"/>
            <rFont val="Tahoma"/>
            <family val="2"/>
          </rPr>
          <t xml:space="preserve">
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1" shapeId="0" xr:uid="{00000000-0006-0000-01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71" authorId="1" shapeId="0" xr:uid="{00000000-0006-0000-0100-000019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1" shapeId="0" xr:uid="{00000000-0006-0000-0100-00001A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text>
    </comment>
    <comment ref="C74" authorId="2" shapeId="0" xr:uid="{00000000-0006-0000-0100-00001B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M73.</t>
        </r>
      </text>
    </comment>
    <comment ref="A77" authorId="0" shapeId="0" xr:uid="{C2B2BA88-63D2-4851-ABE9-1204CB24BC5E}">
      <text>
        <r>
          <rPr>
            <b/>
            <sz val="9"/>
            <color indexed="81"/>
            <rFont val="Tahoma"/>
            <family val="2"/>
          </rPr>
          <t xml:space="preserve">McCaffrey, Kerri:
</t>
        </r>
        <r>
          <rPr>
            <b/>
            <sz val="12"/>
            <color indexed="81"/>
            <rFont val="Tahoma"/>
            <family val="2"/>
          </rPr>
          <t>Examples:</t>
        </r>
        <r>
          <rPr>
            <sz val="9"/>
            <color indexed="81"/>
            <rFont val="Tahoma"/>
            <family val="2"/>
          </rPr>
          <t xml:space="preserve">
</t>
        </r>
        <r>
          <rPr>
            <sz val="12"/>
            <color indexed="81"/>
            <rFont val="Tahoma"/>
            <family val="2"/>
          </rPr>
          <t>786700-Other Current Services
719539-Human-Subject Payment
741000-Rental Space</t>
        </r>
      </text>
    </comment>
    <comment ref="C77" authorId="3" shapeId="0" xr:uid="{00000000-0006-0000-0100-00001C000000}">
      <text>
        <r>
          <rPr>
            <b/>
            <sz val="12"/>
            <color indexed="81"/>
            <rFont val="Tahoma"/>
            <family val="2"/>
          </rPr>
          <t>Information:</t>
        </r>
        <r>
          <rPr>
            <sz val="12"/>
            <color indexed="81"/>
            <rFont val="Tahoma"/>
            <family val="2"/>
          </rPr>
          <t xml:space="preserve">
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3" authorId="1" shapeId="0" xr:uid="{00000000-0006-0000-0100-00001D000000}">
      <text>
        <r>
          <rPr>
            <b/>
            <sz val="12"/>
            <color indexed="81"/>
            <rFont val="Tahoma"/>
            <family val="2"/>
          </rPr>
          <t>Information:</t>
        </r>
        <r>
          <rPr>
            <sz val="12"/>
            <color indexed="81"/>
            <rFont val="Tahoma"/>
            <family val="2"/>
          </rPr>
          <t xml:space="preserve">
ASU has a predetermined rate with the DHHS. ON-CAMPUS rate 38% Modified Total Direct Cost/ OFF-CAMPUS rate 20% Modified Total Direct Cost.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Appstate User</author>
    <author>Pat</author>
    <author>McCaffrey, Kerri</author>
    <author>techsupport</author>
  </authors>
  <commentList>
    <comment ref="H5" authorId="0" shapeId="0" xr:uid="{00000000-0006-0000-02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0" shapeId="0" xr:uid="{00000000-0006-0000-02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0" shapeId="0" xr:uid="{00000000-0006-0000-0200-000004000000}">
      <text>
        <r>
          <rPr>
            <b/>
            <sz val="12"/>
            <color indexed="81"/>
            <rFont val="Tahoma"/>
            <family val="2"/>
          </rPr>
          <t>Information:</t>
        </r>
        <r>
          <rPr>
            <sz val="12"/>
            <color indexed="81"/>
            <rFont val="Tahoma"/>
            <family val="2"/>
          </rPr>
          <t xml:space="preserve">
Please insert Base Salary in accordance with ASU guidelines.</t>
        </r>
      </text>
    </comment>
    <comment ref="M5" authorId="0" shapeId="0" xr:uid="{00000000-0006-0000-02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0" shapeId="0" xr:uid="{00000000-0006-0000-0200-000006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P5" authorId="0" shapeId="0" xr:uid="{FFECBD9C-7B87-40CD-A66E-183C70B023DD}">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R5" authorId="0" shapeId="0" xr:uid="{21E2A25E-A947-4FBC-98EB-86038F72E9EC}">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U5" authorId="0" shapeId="0" xr:uid="{975F88B1-3D68-422C-8BD0-D8A68D089603}">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7" authorId="0" shapeId="0" xr:uid="{00000000-0006-0000-0200-000007000000}">
      <text>
        <r>
          <rPr>
            <b/>
            <sz val="12"/>
            <color indexed="81"/>
            <rFont val="Tahoma"/>
            <family val="2"/>
          </rPr>
          <t>Information:</t>
        </r>
        <r>
          <rPr>
            <sz val="12"/>
            <color indexed="81"/>
            <rFont val="Tahoma"/>
            <family val="2"/>
          </rPr>
          <t xml:space="preserve">
Please list all ASU investigators participating in this project.</t>
        </r>
      </text>
    </comment>
    <comment ref="L16" authorId="0" shapeId="0" xr:uid="{00000000-0006-0000-0200-000008000000}">
      <text>
        <r>
          <rPr>
            <b/>
            <sz val="12"/>
            <color indexed="81"/>
            <rFont val="Tahoma"/>
            <family val="2"/>
          </rPr>
          <t>Information:</t>
        </r>
        <r>
          <rPr>
            <sz val="12"/>
            <color indexed="81"/>
            <rFont val="Tahoma"/>
            <family val="2"/>
          </rPr>
          <t xml:space="preserve">
Please insert Base Salary in accordance with ASU guidelines.</t>
        </r>
      </text>
    </comment>
    <comment ref="M16" authorId="0" shapeId="0" xr:uid="{00000000-0006-0000-0200-000009000000}">
      <text>
        <r>
          <rPr>
            <b/>
            <sz val="12"/>
            <color indexed="81"/>
            <rFont val="Tahoma"/>
            <family val="2"/>
          </rPr>
          <t xml:space="preserve">Information:
</t>
        </r>
        <r>
          <rPr>
            <sz val="12"/>
            <color indexed="81"/>
            <rFont val="Tahoma"/>
            <family val="2"/>
          </rPr>
          <t>In this column you should have the total salary for your effort on this project.</t>
        </r>
      </text>
    </comment>
    <comment ref="N16" authorId="0" shapeId="0" xr:uid="{00000000-0006-0000-0200-00000A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text>
    </comment>
    <comment ref="B17" authorId="0" shapeId="0" xr:uid="{00000000-0006-0000-02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0" shapeId="0" xr:uid="{00000000-0006-0000-0200-00000C000000}">
      <text>
        <r>
          <rPr>
            <b/>
            <sz val="12"/>
            <color indexed="81"/>
            <rFont val="Tahoma"/>
            <family val="2"/>
          </rPr>
          <t>Information:</t>
        </r>
        <r>
          <rPr>
            <sz val="12"/>
            <color indexed="81"/>
            <rFont val="Tahoma"/>
            <family val="2"/>
          </rPr>
          <t xml:space="preserve">
Please insert Base Salary in accordance with ASU guidelines.</t>
        </r>
      </text>
    </comment>
    <comment ref="M26" authorId="0" shapeId="0" xr:uid="{00000000-0006-0000-0200-00000D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26" authorId="0" shapeId="0" xr:uid="{00000000-0006-0000-02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text>
    </comment>
    <comment ref="H27" authorId="0" shapeId="0" xr:uid="{00000000-0006-0000-0200-00000F000000}">
      <text>
        <r>
          <rPr>
            <b/>
            <sz val="12"/>
            <color indexed="81"/>
            <rFont val="Tahoma"/>
            <family val="2"/>
          </rPr>
          <t xml:space="preserve">Information:
</t>
        </r>
        <r>
          <rPr>
            <sz val="12"/>
            <color indexed="81"/>
            <rFont val="Tahoma"/>
            <family val="2"/>
          </rPr>
          <t xml:space="preserve">Insert the number of summer term hours. </t>
        </r>
      </text>
    </comment>
    <comment ref="J27" authorId="0" shapeId="0" xr:uid="{00000000-0006-0000-0200-000010000000}">
      <text>
        <r>
          <rPr>
            <b/>
            <sz val="12"/>
            <color indexed="81"/>
            <rFont val="Tahoma"/>
            <family val="2"/>
          </rPr>
          <t>Information:</t>
        </r>
        <r>
          <rPr>
            <sz val="12"/>
            <color indexed="81"/>
            <rFont val="Tahoma"/>
            <family val="2"/>
          </rPr>
          <t xml:space="preserve">
Insert the number of summer term hours</t>
        </r>
        <r>
          <rPr>
            <sz val="8"/>
            <color indexed="81"/>
            <rFont val="Tahoma"/>
            <family val="2"/>
          </rPr>
          <t xml:space="preserve">. </t>
        </r>
      </text>
    </comment>
    <comment ref="P27" authorId="0" shapeId="0" xr:uid="{118D6699-B74D-4B8F-8409-AFF9E30C648A}">
      <text>
        <r>
          <rPr>
            <b/>
            <sz val="12"/>
            <color indexed="81"/>
            <rFont val="Tahoma"/>
            <family val="2"/>
          </rPr>
          <t xml:space="preserve">Information:
</t>
        </r>
        <r>
          <rPr>
            <sz val="12"/>
            <color indexed="81"/>
            <rFont val="Tahoma"/>
            <family val="2"/>
          </rPr>
          <t xml:space="preserve">Insert the number of academic term hours. </t>
        </r>
      </text>
    </comment>
    <comment ref="R27" authorId="0" shapeId="0" xr:uid="{90D4F2CA-70E6-40CF-919F-78D34740F2A9}">
      <text>
        <r>
          <rPr>
            <b/>
            <sz val="12"/>
            <color indexed="81"/>
            <rFont val="Tahoma"/>
            <family val="2"/>
          </rPr>
          <t>Information:</t>
        </r>
        <r>
          <rPr>
            <sz val="12"/>
            <color indexed="81"/>
            <rFont val="Tahoma"/>
            <family val="2"/>
          </rPr>
          <t xml:space="preserve">
Insert the number of summer term hours. </t>
        </r>
      </text>
    </comment>
    <comment ref="B28" authorId="0" shapeId="0" xr:uid="{00000000-0006-0000-0200-000011000000}">
      <text>
        <r>
          <rPr>
            <b/>
            <sz val="12"/>
            <color indexed="81"/>
            <rFont val="Tahoma"/>
            <family val="2"/>
          </rPr>
          <t xml:space="preserve">Information:
</t>
        </r>
        <r>
          <rPr>
            <sz val="12"/>
            <color indexed="81"/>
            <rFont val="Tahoma"/>
            <family val="2"/>
          </rPr>
          <t>Assistantship stipends are usually based on twenty (20) hours per week (15 weeks per semester) or twenty (20) hours per week (for five weeks) during the summer term, but may vary by program/project dependent upon duties.</t>
        </r>
      </text>
    </comment>
    <comment ref="B42" authorId="0" shapeId="0" xr:uid="{9D79287E-1556-446F-9F29-14998095A9B0}">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0" shapeId="0" xr:uid="{00000000-0006-0000-0200-000013000000}">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t>
        </r>
        <r>
          <rPr>
            <sz val="8"/>
            <color indexed="81"/>
            <rFont val="Tahoma"/>
            <family val="2"/>
          </rPr>
          <t xml:space="preserve">
</t>
        </r>
      </text>
    </comment>
    <comment ref="C52" authorId="1" shapeId="0" xr:uid="{00000000-0006-0000-0200-000014000000}">
      <text>
        <r>
          <rPr>
            <b/>
            <sz val="12"/>
            <color indexed="81"/>
            <rFont val="Tahoma"/>
            <family val="2"/>
          </rPr>
          <t>Information:</t>
        </r>
        <r>
          <rPr>
            <sz val="12"/>
            <color indexed="81"/>
            <rFont val="Tahoma"/>
            <family val="2"/>
          </rPr>
          <t xml:space="preserve">
For latest information on travel costs, including: mileage, lodging, per diem, etc. please go to:
 </t>
        </r>
        <r>
          <rPr>
            <b/>
            <sz val="12"/>
            <color indexed="12"/>
            <rFont val="Tahoma"/>
            <family val="2"/>
          </rPr>
          <t>http://orsp.appstate.edu/prepare-budget/non-personnel-direct-costs/travel</t>
        </r>
      </text>
    </comment>
    <comment ref="C53" authorId="0" shapeId="0" xr:uid="{00000000-0006-0000-0200-000015000000}">
      <text>
        <r>
          <rPr>
            <b/>
            <sz val="12"/>
            <color indexed="81"/>
            <rFont val="Tahoma"/>
            <family val="2"/>
          </rPr>
          <t>Information:</t>
        </r>
        <r>
          <rPr>
            <sz val="12"/>
            <color indexed="81"/>
            <rFont val="Tahoma"/>
            <family val="2"/>
          </rPr>
          <t xml:space="preserve">
Please review the information tab for description of allowable costs.</t>
        </r>
      </text>
    </comment>
    <comment ref="B57" authorId="0" shapeId="0" xr:uid="{00000000-0006-0000-02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0" shapeId="0" xr:uid="{00000000-0006-0000-0200-000017000000}">
      <text>
        <r>
          <rPr>
            <b/>
            <sz val="12"/>
            <color indexed="81"/>
            <rFont val="Tahoma"/>
            <family val="2"/>
          </rPr>
          <t>Information:</t>
        </r>
        <r>
          <rPr>
            <sz val="12"/>
            <color indexed="81"/>
            <rFont val="Tahoma"/>
            <family val="2"/>
          </rPr>
          <t xml:space="preserve">
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0" shapeId="0" xr:uid="{00000000-0006-0000-02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71" authorId="0" shapeId="0" xr:uid="{00000000-0006-0000-0200-000019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0" shapeId="0" xr:uid="{00000000-0006-0000-0200-00001A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text>
    </comment>
    <comment ref="C74" authorId="1" shapeId="0" xr:uid="{00000000-0006-0000-0200-00001B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M73.</t>
        </r>
      </text>
    </comment>
    <comment ref="A77" authorId="2" shapeId="0" xr:uid="{B3365EA8-5C27-4CC7-A65E-8F779BE8578F}">
      <text>
        <r>
          <rPr>
            <b/>
            <sz val="9"/>
            <color indexed="81"/>
            <rFont val="Tahoma"/>
            <family val="2"/>
          </rPr>
          <t xml:space="preserve">McCaffrey, Kerri:
</t>
        </r>
        <r>
          <rPr>
            <b/>
            <sz val="12"/>
            <color indexed="81"/>
            <rFont val="Tahoma"/>
            <family val="2"/>
          </rPr>
          <t>Examples:</t>
        </r>
        <r>
          <rPr>
            <sz val="9"/>
            <color indexed="81"/>
            <rFont val="Tahoma"/>
            <family val="2"/>
          </rPr>
          <t xml:space="preserve">
</t>
        </r>
        <r>
          <rPr>
            <sz val="12"/>
            <color indexed="81"/>
            <rFont val="Tahoma"/>
            <family val="2"/>
          </rPr>
          <t>786700-Other Current Services
719539-Human-Subject Payment
741000-Rental Space</t>
        </r>
      </text>
    </comment>
    <comment ref="C77" authorId="3" shapeId="0" xr:uid="{00000000-0006-0000-0200-00001C000000}">
      <text>
        <r>
          <rPr>
            <b/>
            <sz val="12"/>
            <color indexed="81"/>
            <rFont val="Tahoma"/>
            <family val="2"/>
          </rPr>
          <t>Information:</t>
        </r>
        <r>
          <rPr>
            <sz val="12"/>
            <color indexed="81"/>
            <rFont val="Tahoma"/>
            <family val="2"/>
          </rPr>
          <t xml:space="preserve">
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3" authorId="0" shapeId="0" xr:uid="{00000000-0006-0000-0200-00001D000000}">
      <text>
        <r>
          <rPr>
            <b/>
            <sz val="12"/>
            <color indexed="81"/>
            <rFont val="Tahoma"/>
            <family val="2"/>
          </rPr>
          <t>Information:</t>
        </r>
        <r>
          <rPr>
            <sz val="12"/>
            <color indexed="81"/>
            <rFont val="Tahoma"/>
            <family val="2"/>
          </rPr>
          <t xml:space="preserve">
ASU has a predetermined rate with the DHHS. ON-CAMPUS rate 38% Modified Total Direct Cost/ OFF-CAMPUS rate 20% Modified Total Direct Cost.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Appstate User</author>
    <author>Pat</author>
    <author>McCaffrey, Kerri</author>
    <author>techsupport</author>
  </authors>
  <commentList>
    <comment ref="H5" authorId="0" shapeId="0" xr:uid="{00000000-0006-0000-03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0" shapeId="0" xr:uid="{00000000-0006-0000-03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0" shapeId="0" xr:uid="{00000000-0006-0000-0300-000004000000}">
      <text>
        <r>
          <rPr>
            <b/>
            <sz val="12"/>
            <color indexed="81"/>
            <rFont val="Tahoma"/>
            <family val="2"/>
          </rPr>
          <t>Information:</t>
        </r>
        <r>
          <rPr>
            <sz val="12"/>
            <color indexed="81"/>
            <rFont val="Tahoma"/>
            <family val="2"/>
          </rPr>
          <t xml:space="preserve">
Please insert Base Salary in accordance with ASU guidelines.</t>
        </r>
      </text>
    </comment>
    <comment ref="M5" authorId="0" shapeId="0" xr:uid="{00000000-0006-0000-03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0" shapeId="0" xr:uid="{00000000-0006-0000-0300-000006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P5" authorId="0" shapeId="0" xr:uid="{31F16A20-F79C-480B-8CC6-331E62560CBC}">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R5" authorId="0" shapeId="0" xr:uid="{C810B550-B4E5-424F-A0A7-39E585628292}">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U5" authorId="0" shapeId="0" xr:uid="{0CF085D1-A66E-4A06-BB77-A0F4A9400FF4}">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7" authorId="0" shapeId="0" xr:uid="{00000000-0006-0000-0300-000007000000}">
      <text>
        <r>
          <rPr>
            <b/>
            <sz val="12"/>
            <color indexed="81"/>
            <rFont val="Tahoma"/>
            <family val="2"/>
          </rPr>
          <t>Information:</t>
        </r>
        <r>
          <rPr>
            <sz val="12"/>
            <color indexed="81"/>
            <rFont val="Tahoma"/>
            <family val="2"/>
          </rPr>
          <t xml:space="preserve">
Please list all ASU investigators participating in this project.</t>
        </r>
      </text>
    </comment>
    <comment ref="L16" authorId="0" shapeId="0" xr:uid="{00000000-0006-0000-0300-000008000000}">
      <text>
        <r>
          <rPr>
            <b/>
            <sz val="12"/>
            <color indexed="81"/>
            <rFont val="Tahoma"/>
            <family val="2"/>
          </rPr>
          <t>Information:</t>
        </r>
        <r>
          <rPr>
            <sz val="12"/>
            <color indexed="81"/>
            <rFont val="Tahoma"/>
            <family val="2"/>
          </rPr>
          <t xml:space="preserve">
Please insert Base Salary in accordance with ASU guidelines.</t>
        </r>
      </text>
    </comment>
    <comment ref="M16" authorId="0" shapeId="0" xr:uid="{00000000-0006-0000-0300-000009000000}">
      <text>
        <r>
          <rPr>
            <b/>
            <sz val="12"/>
            <color indexed="81"/>
            <rFont val="Tahoma"/>
            <family val="2"/>
          </rPr>
          <t xml:space="preserve">Information:
</t>
        </r>
        <r>
          <rPr>
            <sz val="12"/>
            <color indexed="81"/>
            <rFont val="Tahoma"/>
            <family val="2"/>
          </rPr>
          <t>In this column you should have the total salary for your effort on this project.</t>
        </r>
      </text>
    </comment>
    <comment ref="N16" authorId="0" shapeId="0" xr:uid="{00000000-0006-0000-0300-00000A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text>
    </comment>
    <comment ref="B17" authorId="0" shapeId="0" xr:uid="{00000000-0006-0000-03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0" shapeId="0" xr:uid="{00000000-0006-0000-0300-00000C000000}">
      <text>
        <r>
          <rPr>
            <b/>
            <sz val="12"/>
            <color indexed="81"/>
            <rFont val="Tahoma"/>
            <family val="2"/>
          </rPr>
          <t>Information:</t>
        </r>
        <r>
          <rPr>
            <sz val="12"/>
            <color indexed="81"/>
            <rFont val="Tahoma"/>
            <family val="2"/>
          </rPr>
          <t xml:space="preserve">
Please insert Base Salary in accordance with ASU guidelines.</t>
        </r>
      </text>
    </comment>
    <comment ref="M26" authorId="0" shapeId="0" xr:uid="{00000000-0006-0000-0300-00000D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26" authorId="0" shapeId="0" xr:uid="{00000000-0006-0000-03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H27" authorId="0" shapeId="0" xr:uid="{00000000-0006-0000-0300-00000F000000}">
      <text>
        <r>
          <rPr>
            <b/>
            <sz val="12"/>
            <color indexed="81"/>
            <rFont val="Tahoma"/>
            <family val="2"/>
          </rPr>
          <t xml:space="preserve">Information:
</t>
        </r>
        <r>
          <rPr>
            <sz val="12"/>
            <color indexed="81"/>
            <rFont val="Tahoma"/>
            <family val="2"/>
          </rPr>
          <t xml:space="preserve">Insert the number of summer term hours. </t>
        </r>
      </text>
    </comment>
    <comment ref="J27" authorId="0" shapeId="0" xr:uid="{00000000-0006-0000-0300-000010000000}">
      <text>
        <r>
          <rPr>
            <b/>
            <sz val="12"/>
            <color indexed="81"/>
            <rFont val="Tahoma"/>
            <family val="2"/>
          </rPr>
          <t>Information:</t>
        </r>
        <r>
          <rPr>
            <sz val="12"/>
            <color indexed="81"/>
            <rFont val="Tahoma"/>
            <family val="2"/>
          </rPr>
          <t xml:space="preserve">
Insert the number of summer term hours. </t>
        </r>
      </text>
    </comment>
    <comment ref="P27" authorId="0" shapeId="0" xr:uid="{74396123-5350-4F76-ABA9-6A62227C18F3}">
      <text>
        <r>
          <rPr>
            <b/>
            <sz val="12"/>
            <color indexed="81"/>
            <rFont val="Tahoma"/>
            <family val="2"/>
          </rPr>
          <t xml:space="preserve">Information:
</t>
        </r>
        <r>
          <rPr>
            <sz val="12"/>
            <color indexed="81"/>
            <rFont val="Tahoma"/>
            <family val="2"/>
          </rPr>
          <t xml:space="preserve">Insert the number of academic term hours. </t>
        </r>
      </text>
    </comment>
    <comment ref="R27" authorId="0" shapeId="0" xr:uid="{B245DF32-2F9F-4A8A-8618-4783F82AB43A}">
      <text>
        <r>
          <rPr>
            <b/>
            <sz val="12"/>
            <color indexed="81"/>
            <rFont val="Tahoma"/>
            <family val="2"/>
          </rPr>
          <t>Information:</t>
        </r>
        <r>
          <rPr>
            <sz val="12"/>
            <color indexed="81"/>
            <rFont val="Tahoma"/>
            <family val="2"/>
          </rPr>
          <t xml:space="preserve">
Insert the number of summer term hours. </t>
        </r>
      </text>
    </comment>
    <comment ref="B28" authorId="0" shapeId="0" xr:uid="{00000000-0006-0000-0300-000011000000}">
      <text>
        <r>
          <rPr>
            <b/>
            <sz val="12"/>
            <color indexed="81"/>
            <rFont val="Tahoma"/>
            <family val="2"/>
          </rPr>
          <t xml:space="preserve">Information:
</t>
        </r>
        <r>
          <rPr>
            <sz val="12"/>
            <color indexed="81"/>
            <rFont val="Tahoma"/>
            <family val="2"/>
          </rPr>
          <t>Assistantship stipends are usually based on twenty (20) hours per week (15 weeks per semester) or twenty (20) hours per week (for five weeks) during the summer term, but may vary by program/project dependent upon duties.</t>
        </r>
      </text>
    </comment>
    <comment ref="B42" authorId="0" shapeId="0" xr:uid="{C3AB87B7-9E6E-42A1-AD39-181DA4E6628D}">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0" shapeId="0" xr:uid="{00000000-0006-0000-0300-000013000000}">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t>
        </r>
        <r>
          <rPr>
            <sz val="8"/>
            <color indexed="81"/>
            <rFont val="Tahoma"/>
            <family val="2"/>
          </rPr>
          <t xml:space="preserve">
</t>
        </r>
      </text>
    </comment>
    <comment ref="C52" authorId="1" shapeId="0" xr:uid="{00000000-0006-0000-0300-000014000000}">
      <text>
        <r>
          <rPr>
            <b/>
            <sz val="12"/>
            <color indexed="81"/>
            <rFont val="Tahoma"/>
            <family val="2"/>
          </rPr>
          <t>Information:</t>
        </r>
        <r>
          <rPr>
            <sz val="12"/>
            <color indexed="81"/>
            <rFont val="Tahoma"/>
            <family val="2"/>
          </rPr>
          <t xml:space="preserve">
For latest information on travel costs, including: mileage, lodging, per diem, etc. please go to:
 </t>
        </r>
        <r>
          <rPr>
            <b/>
            <sz val="12"/>
            <color indexed="12"/>
            <rFont val="Tahoma"/>
            <family val="2"/>
          </rPr>
          <t>http://orsp.appstate.edu/prepare-budget/non-personnel-direct-costs/travel</t>
        </r>
      </text>
    </comment>
    <comment ref="C53" authorId="0" shapeId="0" xr:uid="{00000000-0006-0000-0300-000015000000}">
      <text>
        <r>
          <rPr>
            <b/>
            <sz val="12"/>
            <color indexed="81"/>
            <rFont val="Tahoma"/>
            <family val="2"/>
          </rPr>
          <t>Information:</t>
        </r>
        <r>
          <rPr>
            <sz val="12"/>
            <color indexed="81"/>
            <rFont val="Tahoma"/>
            <family val="2"/>
          </rPr>
          <t xml:space="preserve">
Please review the information tab for description of allowable costs.</t>
        </r>
      </text>
    </comment>
    <comment ref="B57" authorId="0" shapeId="0" xr:uid="{00000000-0006-0000-03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0" shapeId="0" xr:uid="{00000000-0006-0000-0300-000017000000}">
      <text>
        <r>
          <rPr>
            <b/>
            <sz val="12"/>
            <color indexed="81"/>
            <rFont val="Tahoma"/>
            <family val="2"/>
          </rPr>
          <t>Information:</t>
        </r>
        <r>
          <rPr>
            <sz val="12"/>
            <color indexed="81"/>
            <rFont val="Tahoma"/>
            <family val="2"/>
          </rPr>
          <t xml:space="preserve">
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0" shapeId="0" xr:uid="{00000000-0006-0000-03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71" authorId="0" shapeId="0" xr:uid="{00000000-0006-0000-0300-000019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0" shapeId="0" xr:uid="{00000000-0006-0000-0300-00001A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text>
    </comment>
    <comment ref="C74" authorId="1" shapeId="0" xr:uid="{00000000-0006-0000-0300-00001B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O73.</t>
        </r>
      </text>
    </comment>
    <comment ref="A77" authorId="2" shapeId="0" xr:uid="{80B7C0D7-ED69-4757-B3C5-7F5F2F0189DB}">
      <text>
        <r>
          <rPr>
            <b/>
            <sz val="9"/>
            <color indexed="81"/>
            <rFont val="Tahoma"/>
            <family val="2"/>
          </rPr>
          <t xml:space="preserve">McCaffrey, Kerri:
</t>
        </r>
        <r>
          <rPr>
            <b/>
            <sz val="12"/>
            <color indexed="81"/>
            <rFont val="Tahoma"/>
            <family val="2"/>
          </rPr>
          <t>Examples:</t>
        </r>
        <r>
          <rPr>
            <sz val="9"/>
            <color indexed="81"/>
            <rFont val="Tahoma"/>
            <family val="2"/>
          </rPr>
          <t xml:space="preserve">
</t>
        </r>
        <r>
          <rPr>
            <sz val="12"/>
            <color indexed="81"/>
            <rFont val="Tahoma"/>
            <family val="2"/>
          </rPr>
          <t>786700-Other Current Services
719539-Human-Subject Payment
741000-Rental Space</t>
        </r>
      </text>
    </comment>
    <comment ref="C77" authorId="3" shapeId="0" xr:uid="{00000000-0006-0000-0300-00001C000000}">
      <text>
        <r>
          <rPr>
            <b/>
            <sz val="12"/>
            <color indexed="81"/>
            <rFont val="Tahoma"/>
            <family val="2"/>
          </rPr>
          <t>Information:</t>
        </r>
        <r>
          <rPr>
            <sz val="12"/>
            <color indexed="81"/>
            <rFont val="Tahoma"/>
            <family val="2"/>
          </rPr>
          <t xml:space="preserve">
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3" authorId="0" shapeId="0" xr:uid="{00000000-0006-0000-0300-00001D000000}">
      <text>
        <r>
          <rPr>
            <b/>
            <sz val="12"/>
            <color indexed="81"/>
            <rFont val="Tahoma"/>
            <family val="2"/>
          </rPr>
          <t>Information:</t>
        </r>
        <r>
          <rPr>
            <sz val="12"/>
            <color indexed="81"/>
            <rFont val="Tahoma"/>
            <family val="2"/>
          </rPr>
          <t xml:space="preserve">
ASU has a predetermined rate with the DHHS. ON-CAMPUS rate 38% Modified Total Direct Cost/ OFF-CAMPUS rate 20% Modified Total Direct Cost.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Appstate User</author>
    <author>Pat</author>
    <author>McCaffrey, Kerri</author>
    <author>techsupport</author>
  </authors>
  <commentList>
    <comment ref="H5" authorId="0" shapeId="0" xr:uid="{00000000-0006-0000-04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0" shapeId="0" xr:uid="{00000000-0006-0000-04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0" shapeId="0" xr:uid="{00000000-0006-0000-0400-000004000000}">
      <text>
        <r>
          <rPr>
            <b/>
            <sz val="12"/>
            <color indexed="81"/>
            <rFont val="Tahoma"/>
            <family val="2"/>
          </rPr>
          <t>Information:</t>
        </r>
        <r>
          <rPr>
            <sz val="12"/>
            <color indexed="81"/>
            <rFont val="Tahoma"/>
            <family val="2"/>
          </rPr>
          <t xml:space="preserve">
Please insert Base Salary in accordance with ASU guidelines.</t>
        </r>
      </text>
    </comment>
    <comment ref="M5" authorId="0" shapeId="0" xr:uid="{00000000-0006-0000-04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0" shapeId="0" xr:uid="{00000000-0006-0000-0400-000006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P5" authorId="0" shapeId="0" xr:uid="{E9BA5548-EA57-4A66-B2C8-9AFF458D19EE}">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R5" authorId="0" shapeId="0" xr:uid="{0B815A3B-A24C-45D6-8527-4BB0F772AA08}">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U5" authorId="0" shapeId="0" xr:uid="{B01DDD0B-61AD-4C54-86E8-46E6ADE4DB03}">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text>
    </comment>
    <comment ref="B7" authorId="0" shapeId="0" xr:uid="{00000000-0006-0000-0400-000007000000}">
      <text>
        <r>
          <rPr>
            <b/>
            <sz val="12"/>
            <color indexed="81"/>
            <rFont val="Tahoma"/>
            <family val="2"/>
          </rPr>
          <t>Information:</t>
        </r>
        <r>
          <rPr>
            <sz val="12"/>
            <color indexed="81"/>
            <rFont val="Tahoma"/>
            <family val="2"/>
          </rPr>
          <t xml:space="preserve">
Please list all ASU investigators participating in this project.</t>
        </r>
      </text>
    </comment>
    <comment ref="L16" authorId="0" shapeId="0" xr:uid="{00000000-0006-0000-0400-000008000000}">
      <text>
        <r>
          <rPr>
            <b/>
            <sz val="12"/>
            <color indexed="81"/>
            <rFont val="Tahoma"/>
            <family val="2"/>
          </rPr>
          <t>Information:</t>
        </r>
        <r>
          <rPr>
            <sz val="12"/>
            <color indexed="81"/>
            <rFont val="Tahoma"/>
            <family val="2"/>
          </rPr>
          <t xml:space="preserve">
Please insert Base Salary in accordance with ASU guidelines.</t>
        </r>
      </text>
    </comment>
    <comment ref="M16" authorId="0" shapeId="0" xr:uid="{00000000-0006-0000-0400-000009000000}">
      <text>
        <r>
          <rPr>
            <b/>
            <sz val="12"/>
            <color indexed="81"/>
            <rFont val="Tahoma"/>
            <family val="2"/>
          </rPr>
          <t xml:space="preserve">Information:
</t>
        </r>
        <r>
          <rPr>
            <sz val="12"/>
            <color indexed="81"/>
            <rFont val="Tahoma"/>
            <family val="2"/>
          </rPr>
          <t>In this column you should have the total salary for your effort on this project.</t>
        </r>
      </text>
    </comment>
    <comment ref="N16" authorId="0" shapeId="0" xr:uid="{00000000-0006-0000-0400-00000A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17" authorId="0" shapeId="0" xr:uid="{00000000-0006-0000-04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0" shapeId="0" xr:uid="{00000000-0006-0000-0400-00000C000000}">
      <text>
        <r>
          <rPr>
            <b/>
            <sz val="12"/>
            <color indexed="81"/>
            <rFont val="Tahoma"/>
            <family val="2"/>
          </rPr>
          <t>Information:</t>
        </r>
        <r>
          <rPr>
            <sz val="12"/>
            <color indexed="81"/>
            <rFont val="Tahoma"/>
            <family val="2"/>
          </rPr>
          <t xml:space="preserve">
Please insert Base Salary in accordance with ASU guidelines.</t>
        </r>
      </text>
    </comment>
    <comment ref="M26" authorId="0" shapeId="0" xr:uid="{00000000-0006-0000-0400-00000D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26" authorId="0" shapeId="0" xr:uid="{00000000-0006-0000-04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text>
    </comment>
    <comment ref="H27" authorId="0" shapeId="0" xr:uid="{00000000-0006-0000-0400-00000F000000}">
      <text>
        <r>
          <rPr>
            <b/>
            <sz val="12"/>
            <color indexed="81"/>
            <rFont val="Tahoma"/>
            <family val="2"/>
          </rPr>
          <t xml:space="preserve">Information:
</t>
        </r>
        <r>
          <rPr>
            <sz val="12"/>
            <color indexed="81"/>
            <rFont val="Tahoma"/>
            <family val="2"/>
          </rPr>
          <t xml:space="preserve">Insert the number of summer term hours. </t>
        </r>
      </text>
    </comment>
    <comment ref="J27" authorId="0" shapeId="0" xr:uid="{00000000-0006-0000-0400-000010000000}">
      <text>
        <r>
          <rPr>
            <b/>
            <sz val="12"/>
            <color indexed="81"/>
            <rFont val="Tahoma"/>
            <family val="2"/>
          </rPr>
          <t>Information:</t>
        </r>
        <r>
          <rPr>
            <sz val="12"/>
            <color indexed="81"/>
            <rFont val="Tahoma"/>
            <family val="2"/>
          </rPr>
          <t xml:space="preserve">
Insert the number of summer term hours. </t>
        </r>
      </text>
    </comment>
    <comment ref="P27" authorId="0" shapeId="0" xr:uid="{EA9D5291-0BD7-4F93-8C91-4CF8F98064D6}">
      <text>
        <r>
          <rPr>
            <b/>
            <sz val="12"/>
            <color indexed="81"/>
            <rFont val="Tahoma"/>
            <family val="2"/>
          </rPr>
          <t xml:space="preserve">Information:
</t>
        </r>
        <r>
          <rPr>
            <sz val="12"/>
            <color indexed="81"/>
            <rFont val="Tahoma"/>
            <family val="2"/>
          </rPr>
          <t xml:space="preserve">Insert the number of academic term hours. </t>
        </r>
      </text>
    </comment>
    <comment ref="R27" authorId="0" shapeId="0" xr:uid="{015B2B59-329A-4E22-9AED-FA8F63FE1C6A}">
      <text>
        <r>
          <rPr>
            <b/>
            <sz val="12"/>
            <color indexed="81"/>
            <rFont val="Tahoma"/>
            <family val="2"/>
          </rPr>
          <t>Information:</t>
        </r>
        <r>
          <rPr>
            <sz val="12"/>
            <color indexed="81"/>
            <rFont val="Tahoma"/>
            <family val="2"/>
          </rPr>
          <t xml:space="preserve">
Insert the number of summer term hours. </t>
        </r>
      </text>
    </comment>
    <comment ref="B28" authorId="0" shapeId="0" xr:uid="{00000000-0006-0000-0400-000011000000}">
      <text>
        <r>
          <rPr>
            <b/>
            <sz val="12"/>
            <color indexed="81"/>
            <rFont val="Tahoma"/>
            <family val="2"/>
          </rPr>
          <t xml:space="preserve">Information:
</t>
        </r>
        <r>
          <rPr>
            <sz val="12"/>
            <color indexed="81"/>
            <rFont val="Tahoma"/>
            <family val="2"/>
          </rPr>
          <t>Assistantship stipends are usually based on twenty (20) hours per week (15 weeks per semester) or twenty (20) hours per week (for five weeks) during the summer term, but may vary by program/project dependent upon duties.</t>
        </r>
      </text>
    </comment>
    <comment ref="B42" authorId="0" shapeId="0" xr:uid="{E117C7CC-AFD0-4D4E-9363-8320AB14BAEF}">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0" shapeId="0" xr:uid="{00000000-0006-0000-0400-000013000000}">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
</t>
        </r>
      </text>
    </comment>
    <comment ref="C52" authorId="1" shapeId="0" xr:uid="{00000000-0006-0000-0400-000014000000}">
      <text>
        <r>
          <rPr>
            <b/>
            <sz val="12"/>
            <color indexed="81"/>
            <rFont val="Tahoma"/>
            <family val="2"/>
          </rPr>
          <t>Information:</t>
        </r>
        <r>
          <rPr>
            <sz val="12"/>
            <color indexed="81"/>
            <rFont val="Tahoma"/>
            <family val="2"/>
          </rPr>
          <t xml:space="preserve">
For latest information on travel costs, including: mileage, lodging, per diem, etc. please go to:
 </t>
        </r>
        <r>
          <rPr>
            <b/>
            <sz val="12"/>
            <color indexed="12"/>
            <rFont val="Tahoma"/>
            <family val="2"/>
          </rPr>
          <t>http://orsp.appstate.edu/prepare-budget/non-personnel-direct-costs/travel</t>
        </r>
      </text>
    </comment>
    <comment ref="C53" authorId="0" shapeId="0" xr:uid="{00000000-0006-0000-0400-000015000000}">
      <text>
        <r>
          <rPr>
            <b/>
            <sz val="12"/>
            <color indexed="81"/>
            <rFont val="Tahoma"/>
            <family val="2"/>
          </rPr>
          <t>Information:</t>
        </r>
        <r>
          <rPr>
            <sz val="12"/>
            <color indexed="81"/>
            <rFont val="Tahoma"/>
            <family val="2"/>
          </rPr>
          <t xml:space="preserve">
Please review the information tab for description of allowable costs.</t>
        </r>
      </text>
    </comment>
    <comment ref="B57" authorId="0" shapeId="0" xr:uid="{00000000-0006-0000-04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0" shapeId="0" xr:uid="{00000000-0006-0000-0400-000017000000}">
      <text>
        <r>
          <rPr>
            <b/>
            <sz val="12"/>
            <color indexed="81"/>
            <rFont val="Tahoma"/>
            <family val="2"/>
          </rPr>
          <t>Information:</t>
        </r>
        <r>
          <rPr>
            <sz val="12"/>
            <color indexed="81"/>
            <rFont val="Tahoma"/>
            <family val="2"/>
          </rPr>
          <t xml:space="preserve">
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0" shapeId="0" xr:uid="{00000000-0006-0000-04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71" authorId="0" shapeId="0" xr:uid="{00000000-0006-0000-0400-000019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0" shapeId="0" xr:uid="{00000000-0006-0000-0400-00001A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text>
    </comment>
    <comment ref="C74" authorId="1" shapeId="0" xr:uid="{00000000-0006-0000-0400-00001B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M73.</t>
        </r>
      </text>
    </comment>
    <comment ref="A77" authorId="2" shapeId="0" xr:uid="{D33FBCEE-A8E2-4571-ABB4-F4BBD0E580DB}">
      <text>
        <r>
          <rPr>
            <b/>
            <sz val="9"/>
            <color indexed="81"/>
            <rFont val="Tahoma"/>
            <family val="2"/>
          </rPr>
          <t xml:space="preserve">McCaffrey, Kerri:
</t>
        </r>
        <r>
          <rPr>
            <b/>
            <sz val="12"/>
            <color indexed="81"/>
            <rFont val="Tahoma"/>
            <family val="2"/>
          </rPr>
          <t>Examples:</t>
        </r>
        <r>
          <rPr>
            <sz val="9"/>
            <color indexed="81"/>
            <rFont val="Tahoma"/>
            <family val="2"/>
          </rPr>
          <t xml:space="preserve">
</t>
        </r>
        <r>
          <rPr>
            <sz val="12"/>
            <color indexed="81"/>
            <rFont val="Tahoma"/>
            <family val="2"/>
          </rPr>
          <t>786700-Other Current Services
719539-Human-Subject Payment
741000-Rental Space</t>
        </r>
      </text>
    </comment>
    <comment ref="C77" authorId="3" shapeId="0" xr:uid="{00000000-0006-0000-0400-00001C000000}">
      <text>
        <r>
          <rPr>
            <b/>
            <sz val="12"/>
            <color indexed="81"/>
            <rFont val="Tahoma"/>
            <family val="2"/>
          </rPr>
          <t>Information:</t>
        </r>
        <r>
          <rPr>
            <sz val="12"/>
            <color indexed="81"/>
            <rFont val="Tahoma"/>
            <family val="2"/>
          </rPr>
          <t xml:space="preserve">
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3" authorId="0" shapeId="0" xr:uid="{00000000-0006-0000-0400-00001D000000}">
      <text>
        <r>
          <rPr>
            <b/>
            <sz val="8"/>
            <color indexed="81"/>
            <rFont val="Tahoma"/>
            <family val="2"/>
          </rPr>
          <t>Information:</t>
        </r>
        <r>
          <rPr>
            <sz val="8"/>
            <color indexed="81"/>
            <rFont val="Tahoma"/>
            <family val="2"/>
          </rPr>
          <t xml:space="preserve">
ASU has a predetermined rate with the DHHS. ON-CAMPUS rate 37% Modified Total Direct Cost/ OFF-CAMPUS rate 19% Modified Total Direct Cost.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Appstate User</author>
    <author>Pat</author>
    <author>McCaffrey, Kerri</author>
    <author>techsupport</author>
  </authors>
  <commentList>
    <comment ref="H5" authorId="0" shapeId="0" xr:uid="{00000000-0006-0000-05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0" shapeId="0" xr:uid="{00000000-0006-0000-05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0" shapeId="0" xr:uid="{00000000-0006-0000-0500-000004000000}">
      <text>
        <r>
          <rPr>
            <b/>
            <sz val="12"/>
            <color indexed="81"/>
            <rFont val="Tahoma"/>
            <family val="2"/>
          </rPr>
          <t>Information:</t>
        </r>
        <r>
          <rPr>
            <sz val="12"/>
            <color indexed="81"/>
            <rFont val="Tahoma"/>
            <family val="2"/>
          </rPr>
          <t xml:space="preserve">
Please insert Base Salary in accordance with ASU guidelines.</t>
        </r>
      </text>
    </comment>
    <comment ref="M5" authorId="0" shapeId="0" xr:uid="{00000000-0006-0000-05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0" shapeId="0" xr:uid="{00000000-0006-0000-0500-000006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P5" authorId="0" shapeId="0" xr:uid="{07170BC2-A09C-4E46-9197-15323B53767E}">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R5" authorId="0" shapeId="0" xr:uid="{767E1EAF-098D-4A2E-B853-C5B843AD53EF}">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U5" authorId="0" shapeId="0" xr:uid="{7CA799B8-3C1F-46F7-B704-DAC92336ED14}">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7" authorId="0" shapeId="0" xr:uid="{00000000-0006-0000-0500-000007000000}">
      <text>
        <r>
          <rPr>
            <b/>
            <sz val="12"/>
            <color indexed="81"/>
            <rFont val="Tahoma"/>
            <family val="2"/>
          </rPr>
          <t>Information:</t>
        </r>
        <r>
          <rPr>
            <sz val="12"/>
            <color indexed="81"/>
            <rFont val="Tahoma"/>
            <family val="2"/>
          </rPr>
          <t xml:space="preserve">
Please list all ASU investigators participating in this project.</t>
        </r>
      </text>
    </comment>
    <comment ref="L16" authorId="0" shapeId="0" xr:uid="{00000000-0006-0000-0500-000008000000}">
      <text>
        <r>
          <rPr>
            <b/>
            <sz val="12"/>
            <color indexed="81"/>
            <rFont val="Tahoma"/>
            <family val="2"/>
          </rPr>
          <t>Information:</t>
        </r>
        <r>
          <rPr>
            <sz val="12"/>
            <color indexed="81"/>
            <rFont val="Tahoma"/>
            <family val="2"/>
          </rPr>
          <t xml:space="preserve">
Please insert Base Salary in accordance with ASU guidelines.</t>
        </r>
      </text>
    </comment>
    <comment ref="M16" authorId="0" shapeId="0" xr:uid="{00000000-0006-0000-0500-000009000000}">
      <text>
        <r>
          <rPr>
            <b/>
            <sz val="12"/>
            <color indexed="81"/>
            <rFont val="Tahoma"/>
            <family val="2"/>
          </rPr>
          <t xml:space="preserve">Information:
</t>
        </r>
        <r>
          <rPr>
            <sz val="12"/>
            <color indexed="81"/>
            <rFont val="Tahoma"/>
            <family val="2"/>
          </rPr>
          <t>In this column you should have the total salary for your effort on this project.</t>
        </r>
      </text>
    </comment>
    <comment ref="N16" authorId="0" shapeId="0" xr:uid="{00000000-0006-0000-0500-00000A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17" authorId="0" shapeId="0" xr:uid="{00000000-0006-0000-05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0" shapeId="0" xr:uid="{00000000-0006-0000-0500-00000C000000}">
      <text>
        <r>
          <rPr>
            <b/>
            <sz val="12"/>
            <color indexed="81"/>
            <rFont val="Tahoma"/>
            <family val="2"/>
          </rPr>
          <t>Information:</t>
        </r>
        <r>
          <rPr>
            <sz val="12"/>
            <color indexed="81"/>
            <rFont val="Tahoma"/>
            <family val="2"/>
          </rPr>
          <t xml:space="preserve">
Please insert Base Salary in accordance with ASU guidelines.</t>
        </r>
      </text>
    </comment>
    <comment ref="M26" authorId="0" shapeId="0" xr:uid="{00000000-0006-0000-0500-00000D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26" authorId="0" shapeId="0" xr:uid="{00000000-0006-0000-05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H27" authorId="0" shapeId="0" xr:uid="{00000000-0006-0000-0500-00000F000000}">
      <text>
        <r>
          <rPr>
            <b/>
            <sz val="12"/>
            <color indexed="81"/>
            <rFont val="Tahoma"/>
            <family val="2"/>
          </rPr>
          <t xml:space="preserve">Information:
</t>
        </r>
        <r>
          <rPr>
            <sz val="12"/>
            <color indexed="81"/>
            <rFont val="Tahoma"/>
            <family val="2"/>
          </rPr>
          <t xml:space="preserve">Insert the number of summer term hours. </t>
        </r>
      </text>
    </comment>
    <comment ref="J27" authorId="0" shapeId="0" xr:uid="{00000000-0006-0000-0500-000010000000}">
      <text>
        <r>
          <rPr>
            <b/>
            <sz val="12"/>
            <color indexed="81"/>
            <rFont val="Tahoma"/>
            <family val="2"/>
          </rPr>
          <t>Information:</t>
        </r>
        <r>
          <rPr>
            <sz val="12"/>
            <color indexed="81"/>
            <rFont val="Tahoma"/>
            <family val="2"/>
          </rPr>
          <t xml:space="preserve">
Insert the number of summer term hours</t>
        </r>
        <r>
          <rPr>
            <sz val="8"/>
            <color indexed="81"/>
            <rFont val="Tahoma"/>
            <family val="2"/>
          </rPr>
          <t xml:space="preserve">. </t>
        </r>
      </text>
    </comment>
    <comment ref="P27" authorId="0" shapeId="0" xr:uid="{C4D728BE-1197-4BA1-8286-EED7307A15EE}">
      <text>
        <r>
          <rPr>
            <b/>
            <sz val="8"/>
            <color indexed="81"/>
            <rFont val="Tahoma"/>
            <family val="2"/>
          </rPr>
          <t xml:space="preserve">Information:
</t>
        </r>
        <r>
          <rPr>
            <sz val="8"/>
            <color indexed="81"/>
            <rFont val="Tahoma"/>
            <family val="2"/>
          </rPr>
          <t xml:space="preserve">Insert the number of academic term hours. </t>
        </r>
      </text>
    </comment>
    <comment ref="R27" authorId="0" shapeId="0" xr:uid="{83547912-F9B1-40B8-879F-427C186E2749}">
      <text>
        <r>
          <rPr>
            <b/>
            <sz val="8"/>
            <color indexed="81"/>
            <rFont val="Tahoma"/>
            <family val="2"/>
          </rPr>
          <t>Information:</t>
        </r>
        <r>
          <rPr>
            <sz val="8"/>
            <color indexed="81"/>
            <rFont val="Tahoma"/>
            <family val="2"/>
          </rPr>
          <t xml:space="preserve">
Insert the number of summer term hours. </t>
        </r>
      </text>
    </comment>
    <comment ref="B28" authorId="0" shapeId="0" xr:uid="{00000000-0006-0000-0500-000011000000}">
      <text>
        <r>
          <rPr>
            <b/>
            <sz val="12"/>
            <color indexed="81"/>
            <rFont val="Tahoma"/>
            <family val="2"/>
          </rPr>
          <t xml:space="preserve">Information:
</t>
        </r>
        <r>
          <rPr>
            <sz val="12"/>
            <color indexed="81"/>
            <rFont val="Tahoma"/>
            <family val="2"/>
          </rPr>
          <t>Assistantship stipends are usually based on twenty (20) hours per week (15 weeks per semester) or twenty (20) hours per week (for five weeks) during the summer term, but may vary by program/project dependent upon duties.</t>
        </r>
      </text>
    </comment>
    <comment ref="B42" authorId="0" shapeId="0" xr:uid="{8F955FE3-4941-4479-B48B-79F39DF56283}">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0" shapeId="0" xr:uid="{00000000-0006-0000-0500-000013000000}">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
</t>
        </r>
      </text>
    </comment>
    <comment ref="C52" authorId="1" shapeId="0" xr:uid="{00000000-0006-0000-0500-000014000000}">
      <text>
        <r>
          <rPr>
            <b/>
            <sz val="12"/>
            <color indexed="81"/>
            <rFont val="Tahoma"/>
            <family val="2"/>
          </rPr>
          <t>Information:</t>
        </r>
        <r>
          <rPr>
            <sz val="12"/>
            <color indexed="81"/>
            <rFont val="Tahoma"/>
            <family val="2"/>
          </rPr>
          <t xml:space="preserve">
For latest information on travel costs, including: mileage, lodging, per diem, etc. please go to:
 </t>
        </r>
        <r>
          <rPr>
            <b/>
            <sz val="12"/>
            <color indexed="12"/>
            <rFont val="Tahoma"/>
            <family val="2"/>
          </rPr>
          <t>http://orsp.appstate.edu/prepare-budget/non-personnel-direct-costs/travel</t>
        </r>
      </text>
    </comment>
    <comment ref="C53" authorId="0" shapeId="0" xr:uid="{00000000-0006-0000-0500-000015000000}">
      <text>
        <r>
          <rPr>
            <b/>
            <sz val="12"/>
            <color indexed="81"/>
            <rFont val="Tahoma"/>
            <family val="2"/>
          </rPr>
          <t>Information:</t>
        </r>
        <r>
          <rPr>
            <sz val="12"/>
            <color indexed="81"/>
            <rFont val="Tahoma"/>
            <family val="2"/>
          </rPr>
          <t xml:space="preserve">
Please review the information tab for description of allowable costs.</t>
        </r>
      </text>
    </comment>
    <comment ref="B57" authorId="0" shapeId="0" xr:uid="{00000000-0006-0000-05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0" shapeId="0" xr:uid="{00000000-0006-0000-0500-000017000000}">
      <text>
        <r>
          <rPr>
            <b/>
            <sz val="12"/>
            <color indexed="81"/>
            <rFont val="Tahoma"/>
            <family val="2"/>
          </rPr>
          <t>Information:</t>
        </r>
        <r>
          <rPr>
            <sz val="12"/>
            <color indexed="81"/>
            <rFont val="Tahoma"/>
            <family val="2"/>
          </rPr>
          <t xml:space="preserve">
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0" shapeId="0" xr:uid="{00000000-0006-0000-05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71" authorId="0" shapeId="0" xr:uid="{00000000-0006-0000-0500-000019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0" shapeId="0" xr:uid="{00000000-0006-0000-0500-00001A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text>
    </comment>
    <comment ref="C74" authorId="1" shapeId="0" xr:uid="{00000000-0006-0000-0500-00001B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M73.</t>
        </r>
      </text>
    </comment>
    <comment ref="A77" authorId="2" shapeId="0" xr:uid="{A062464A-30CC-4F13-836C-3BED7407A607}">
      <text>
        <r>
          <rPr>
            <b/>
            <sz val="9"/>
            <color indexed="81"/>
            <rFont val="Tahoma"/>
            <family val="2"/>
          </rPr>
          <t xml:space="preserve">McCaffrey, Kerri:
</t>
        </r>
        <r>
          <rPr>
            <b/>
            <sz val="12"/>
            <color indexed="81"/>
            <rFont val="Tahoma"/>
            <family val="2"/>
          </rPr>
          <t>Examples:</t>
        </r>
        <r>
          <rPr>
            <sz val="9"/>
            <color indexed="81"/>
            <rFont val="Tahoma"/>
            <family val="2"/>
          </rPr>
          <t xml:space="preserve">
</t>
        </r>
        <r>
          <rPr>
            <sz val="12"/>
            <color indexed="81"/>
            <rFont val="Tahoma"/>
            <family val="2"/>
          </rPr>
          <t>786700-Other Current Services
719539-Human-Subject Payment
741000-Rental Space</t>
        </r>
      </text>
    </comment>
    <comment ref="C77" authorId="3" shapeId="0" xr:uid="{00000000-0006-0000-0500-00001C000000}">
      <text>
        <r>
          <rPr>
            <b/>
            <sz val="12"/>
            <color indexed="81"/>
            <rFont val="Tahoma"/>
            <family val="2"/>
          </rPr>
          <t>Information:</t>
        </r>
        <r>
          <rPr>
            <sz val="12"/>
            <color indexed="81"/>
            <rFont val="Tahoma"/>
            <family val="2"/>
          </rPr>
          <t xml:space="preserve">
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3" authorId="0" shapeId="0" xr:uid="{00000000-0006-0000-0500-00001D000000}">
      <text>
        <r>
          <rPr>
            <b/>
            <sz val="12"/>
            <color indexed="81"/>
            <rFont val="Tahoma"/>
            <family val="2"/>
          </rPr>
          <t>Information:</t>
        </r>
        <r>
          <rPr>
            <sz val="12"/>
            <color indexed="81"/>
            <rFont val="Tahoma"/>
            <family val="2"/>
          </rPr>
          <t xml:space="preserve">
ASU has a predetermined rate with the DHHS. ON-CAMPUS rate 38% Modified Total Direct Cost/ OFF-CAMPUS rate 20% Modified Total Direct Cost.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Appstate User</author>
    <author>Pat</author>
    <author>McCaffrey, Kerri</author>
    <author>techsupport</author>
  </authors>
  <commentList>
    <comment ref="H5" authorId="0" shapeId="0" xr:uid="{00000000-0006-0000-0600-000002000000}">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J5" authorId="0" shapeId="0" xr:uid="{00000000-0006-0000-0600-000003000000}">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L5" authorId="0" shapeId="0" xr:uid="{00000000-0006-0000-0600-000004000000}">
      <text>
        <r>
          <rPr>
            <b/>
            <sz val="12"/>
            <color indexed="81"/>
            <rFont val="Tahoma"/>
            <family val="2"/>
          </rPr>
          <t>Information:</t>
        </r>
        <r>
          <rPr>
            <sz val="12"/>
            <color indexed="81"/>
            <rFont val="Tahoma"/>
            <family val="2"/>
          </rPr>
          <t xml:space="preserve">
Please insert Base Salary in accordance with ASU guidelines.</t>
        </r>
      </text>
    </comment>
    <comment ref="M5" authorId="0" shapeId="0" xr:uid="{00000000-0006-0000-0600-000005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5" authorId="0" shapeId="0" xr:uid="{00000000-0006-0000-0600-000006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P5" authorId="0" shapeId="0" xr:uid="{7BF2C6E3-CC55-4623-BA23-B8C0B7CEC4A9}">
      <text>
        <r>
          <rPr>
            <b/>
            <sz val="12"/>
            <color indexed="81"/>
            <rFont val="Tahoma"/>
            <family val="2"/>
          </rPr>
          <t>Information:</t>
        </r>
        <r>
          <rPr>
            <sz val="12"/>
            <color indexed="81"/>
            <rFont val="Tahoma"/>
            <family val="2"/>
          </rPr>
          <t xml:space="preserve">
Insert the effort used by the faculty member for this project. Academic Year Salaries. AY are based on the individual faculty member's regular compensation for the continuous period which, under ASU's policies, constitutes the basis of his/her salary. FTE equivalence 01 class = 25% effort.</t>
        </r>
      </text>
    </comment>
    <comment ref="R5" authorId="0" shapeId="0" xr:uid="{D3D49B5D-8332-4AAB-A294-5D67A6496255}">
      <text>
        <r>
          <rPr>
            <b/>
            <sz val="12"/>
            <color indexed="81"/>
            <rFont val="Tahoma"/>
            <family val="2"/>
          </rPr>
          <t>Information:</t>
        </r>
        <r>
          <rPr>
            <sz val="12"/>
            <color indexed="81"/>
            <rFont val="Tahoma"/>
            <family val="2"/>
          </rPr>
          <t xml:space="preserve">
Insert the effort used by the faculty member for this project. Periods Outside the Academic Year. During the summer months, salary is to be paid at a monthly rate not in excess of the base salary divided by the number of months in the period for which the base salary is paid.</t>
        </r>
      </text>
    </comment>
    <comment ref="U5" authorId="0" shapeId="0" xr:uid="{309CF796-FB95-4CD1-86B3-99E53C73D1C7}">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7" authorId="0" shapeId="0" xr:uid="{00000000-0006-0000-0600-000007000000}">
      <text>
        <r>
          <rPr>
            <b/>
            <sz val="12"/>
            <color indexed="81"/>
            <rFont val="Tahoma"/>
            <family val="2"/>
          </rPr>
          <t>Information:</t>
        </r>
        <r>
          <rPr>
            <sz val="12"/>
            <color indexed="81"/>
            <rFont val="Tahoma"/>
            <family val="2"/>
          </rPr>
          <t xml:space="preserve">
Please list all ASU investigators participating in this project.</t>
        </r>
      </text>
    </comment>
    <comment ref="L16" authorId="0" shapeId="0" xr:uid="{00000000-0006-0000-0600-000008000000}">
      <text>
        <r>
          <rPr>
            <b/>
            <sz val="12"/>
            <color indexed="81"/>
            <rFont val="Tahoma"/>
            <family val="2"/>
          </rPr>
          <t>Information:</t>
        </r>
        <r>
          <rPr>
            <sz val="12"/>
            <color indexed="81"/>
            <rFont val="Tahoma"/>
            <family val="2"/>
          </rPr>
          <t xml:space="preserve">
Please insert Base Salary in accordance with ASU guidelines.</t>
        </r>
      </text>
    </comment>
    <comment ref="M16" authorId="0" shapeId="0" xr:uid="{00000000-0006-0000-0600-000009000000}">
      <text>
        <r>
          <rPr>
            <b/>
            <sz val="12"/>
            <color indexed="81"/>
            <rFont val="Tahoma"/>
            <family val="2"/>
          </rPr>
          <t xml:space="preserve">Information:
</t>
        </r>
        <r>
          <rPr>
            <sz val="12"/>
            <color indexed="81"/>
            <rFont val="Tahoma"/>
            <family val="2"/>
          </rPr>
          <t>In this column you should have the total salary for your effort on this project.</t>
        </r>
      </text>
    </comment>
    <comment ref="N16" authorId="0" shapeId="0" xr:uid="{00000000-0006-0000-0600-00000A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B17" authorId="0" shapeId="0" xr:uid="{00000000-0006-0000-0600-00000B000000}">
      <text>
        <r>
          <rPr>
            <b/>
            <sz val="12"/>
            <color indexed="81"/>
            <rFont val="Tahoma"/>
            <family val="2"/>
          </rPr>
          <t xml:space="preserve">Information: 
</t>
        </r>
        <r>
          <rPr>
            <sz val="12"/>
            <color indexed="81"/>
            <rFont val="Tahoma"/>
            <family val="2"/>
          </rPr>
          <t xml:space="preserve">Please list the remuneration paid currently or accrued by ASU for employees working on this project. Please note that such expenses are allowable to the extent that: 1) the total compensation to individual employees is reasonable for the work performed and conforms to ASU's established policies and can be consistently applied to both government and non-government activities; and 2) the charges for work performed directly under this project and for other work allocable as indirect costs are determined and documented as provided in the applicable Federal cost principles. </t>
        </r>
      </text>
    </comment>
    <comment ref="L26" authorId="0" shapeId="0" xr:uid="{00000000-0006-0000-0600-00000C000000}">
      <text>
        <r>
          <rPr>
            <b/>
            <sz val="12"/>
            <color indexed="81"/>
            <rFont val="Tahoma"/>
            <family val="2"/>
          </rPr>
          <t>Information:</t>
        </r>
        <r>
          <rPr>
            <sz val="12"/>
            <color indexed="81"/>
            <rFont val="Tahoma"/>
            <family val="2"/>
          </rPr>
          <t xml:space="preserve">
Please insert Base Salary in accordance with ASU guidelines.</t>
        </r>
      </text>
    </comment>
    <comment ref="M26" authorId="0" shapeId="0" xr:uid="{00000000-0006-0000-0600-00000D000000}">
      <text>
        <r>
          <rPr>
            <b/>
            <sz val="12"/>
            <color indexed="81"/>
            <rFont val="Tahoma"/>
            <family val="2"/>
          </rPr>
          <t xml:space="preserve">Information:
</t>
        </r>
        <r>
          <rPr>
            <sz val="12"/>
            <color indexed="81"/>
            <rFont val="Tahoma"/>
            <family val="2"/>
          </rPr>
          <t>In this column you should have the total of your academic year and summer salaries for this project.</t>
        </r>
      </text>
    </comment>
    <comment ref="N26" authorId="0" shapeId="0" xr:uid="{00000000-0006-0000-0600-00000E000000}">
      <text>
        <r>
          <rPr>
            <b/>
            <sz val="12"/>
            <color indexed="81"/>
            <rFont val="Tahoma"/>
            <family val="2"/>
          </rPr>
          <t xml:space="preserve">Information:
</t>
        </r>
        <r>
          <rPr>
            <sz val="12"/>
            <color indexed="81"/>
            <rFont val="Tahoma"/>
            <family val="2"/>
          </rPr>
          <t xml:space="preserve">Fringe benefits are allowable as a direct cost (if not included as an indirect cost) in proportion to the salary charged to the grant. </t>
        </r>
        <r>
          <rPr>
            <sz val="8"/>
            <color indexed="81"/>
            <rFont val="Tahoma"/>
            <family val="2"/>
          </rPr>
          <t xml:space="preserve">
</t>
        </r>
      </text>
    </comment>
    <comment ref="H27" authorId="0" shapeId="0" xr:uid="{00000000-0006-0000-0600-00000F000000}">
      <text>
        <r>
          <rPr>
            <b/>
            <sz val="12"/>
            <color indexed="81"/>
            <rFont val="Tahoma"/>
            <family val="2"/>
          </rPr>
          <t xml:space="preserve">Information:
</t>
        </r>
        <r>
          <rPr>
            <sz val="12"/>
            <color indexed="81"/>
            <rFont val="Tahoma"/>
            <family val="2"/>
          </rPr>
          <t xml:space="preserve">Insert the number of summer term hours. </t>
        </r>
      </text>
    </comment>
    <comment ref="J27" authorId="0" shapeId="0" xr:uid="{00000000-0006-0000-0600-000010000000}">
      <text>
        <r>
          <rPr>
            <b/>
            <sz val="12"/>
            <color indexed="81"/>
            <rFont val="Tahoma"/>
            <family val="2"/>
          </rPr>
          <t>Information:</t>
        </r>
        <r>
          <rPr>
            <sz val="12"/>
            <color indexed="81"/>
            <rFont val="Tahoma"/>
            <family val="2"/>
          </rPr>
          <t xml:space="preserve">
Insert the number of summer term hours. </t>
        </r>
      </text>
    </comment>
    <comment ref="P27" authorId="0" shapeId="0" xr:uid="{949425D8-805A-4BCB-BBB3-B9F392BFC811}">
      <text>
        <r>
          <rPr>
            <b/>
            <sz val="12"/>
            <color indexed="81"/>
            <rFont val="Tahoma"/>
            <family val="2"/>
          </rPr>
          <t xml:space="preserve">Information:
</t>
        </r>
        <r>
          <rPr>
            <sz val="12"/>
            <color indexed="81"/>
            <rFont val="Tahoma"/>
            <family val="2"/>
          </rPr>
          <t xml:space="preserve">Insert the number of academic term hours. </t>
        </r>
      </text>
    </comment>
    <comment ref="R27" authorId="0" shapeId="0" xr:uid="{24887A06-ACEC-41C1-BD57-B56C3456F4EB}">
      <text>
        <r>
          <rPr>
            <b/>
            <sz val="12"/>
            <color indexed="81"/>
            <rFont val="Tahoma"/>
            <family val="2"/>
          </rPr>
          <t>Information:</t>
        </r>
        <r>
          <rPr>
            <sz val="12"/>
            <color indexed="81"/>
            <rFont val="Tahoma"/>
            <family val="2"/>
          </rPr>
          <t xml:space="preserve">
Insert the number of summer term hours. </t>
        </r>
      </text>
    </comment>
    <comment ref="B28" authorId="0" shapeId="0" xr:uid="{00000000-0006-0000-0600-000011000000}">
      <text>
        <r>
          <rPr>
            <b/>
            <sz val="12"/>
            <color indexed="81"/>
            <rFont val="Tahoma"/>
            <family val="2"/>
          </rPr>
          <t xml:space="preserve">Information:
</t>
        </r>
        <r>
          <rPr>
            <sz val="12"/>
            <color indexed="81"/>
            <rFont val="Tahoma"/>
            <family val="2"/>
          </rPr>
          <t>Assistantship stipends are usually based on twenty (20) hours per week (15 weeks per semester) or twenty (20) hours per week (for five weeks) during the summer term, but may vary by program/project dependent upon duties.</t>
        </r>
      </text>
    </comment>
    <comment ref="B42" authorId="0" shapeId="0" xr:uid="{49E1BFE7-F5DF-4AD8-B670-21F9F926EDDC}">
      <text>
        <r>
          <rPr>
            <b/>
            <sz val="12"/>
            <color indexed="81"/>
            <rFont val="Tahoma"/>
            <family val="2"/>
          </rPr>
          <t>Information:</t>
        </r>
        <r>
          <rPr>
            <sz val="12"/>
            <color indexed="81"/>
            <rFont val="Tahoma"/>
            <family val="2"/>
          </rPr>
          <t xml:space="preserve">
Please list any tangible nonexpendable personal property including exempt property charged directly to the grant having a useful life of more than one year and an acquisition cost of $5,000 or more per unit. 
For materials or supplies costing LESS THAN $5,000 per single unit, please list in the apropriate cells O67-69</t>
        </r>
      </text>
    </comment>
    <comment ref="B51" authorId="0" shapeId="0" xr:uid="{00000000-0006-0000-0600-000013000000}">
      <text>
        <r>
          <rPr>
            <b/>
            <sz val="12"/>
            <color indexed="81"/>
            <rFont val="Tahoma"/>
            <family val="2"/>
          </rPr>
          <t>Information:</t>
        </r>
        <r>
          <rPr>
            <sz val="12"/>
            <color indexed="81"/>
            <rFont val="Tahoma"/>
            <family val="2"/>
          </rPr>
          <t xml:space="preserve">
Expenses for transportation, and related items incurred by project personnel. Travel allowances must be reasonable, in conformance with ASU's policies and limited to the actual travel time required to reach the conference/event location by the most direct route available. Receipts for hotel charges are required. Excess subsistence for meals is not allowed except for out-of-country travel on a prior approval basis.
</t>
        </r>
      </text>
    </comment>
    <comment ref="C52" authorId="1" shapeId="0" xr:uid="{00000000-0006-0000-0600-000014000000}">
      <text>
        <r>
          <rPr>
            <b/>
            <sz val="12"/>
            <color indexed="81"/>
            <rFont val="Tahoma"/>
            <family val="2"/>
          </rPr>
          <t>Information:</t>
        </r>
        <r>
          <rPr>
            <sz val="12"/>
            <color indexed="81"/>
            <rFont val="Tahoma"/>
            <family val="2"/>
          </rPr>
          <t xml:space="preserve">
For latest information on travel costs, including: mileage, lodging, per diem, etc. please go to:
 </t>
        </r>
        <r>
          <rPr>
            <b/>
            <sz val="12"/>
            <color indexed="12"/>
            <rFont val="Tahoma"/>
            <family val="2"/>
          </rPr>
          <t>http://orsp.appstate.edu/prepare-budget/non-personnel-direct-costs/travel</t>
        </r>
      </text>
    </comment>
    <comment ref="C53" authorId="0" shapeId="0" xr:uid="{00000000-0006-0000-0600-000015000000}">
      <text>
        <r>
          <rPr>
            <b/>
            <sz val="12"/>
            <color indexed="81"/>
            <rFont val="Tahoma"/>
            <family val="2"/>
          </rPr>
          <t>Information:</t>
        </r>
        <r>
          <rPr>
            <sz val="12"/>
            <color indexed="81"/>
            <rFont val="Tahoma"/>
            <family val="2"/>
          </rPr>
          <t xml:space="preserve">
Please review the information tab for description of allowable costs.</t>
        </r>
      </text>
    </comment>
    <comment ref="B57" authorId="0" shapeId="0" xr:uid="{00000000-0006-0000-0600-000016000000}">
      <text>
        <r>
          <rPr>
            <b/>
            <sz val="12"/>
            <color indexed="81"/>
            <rFont val="Tahoma"/>
            <family val="2"/>
          </rPr>
          <t>Information:</t>
        </r>
        <r>
          <rPr>
            <sz val="12"/>
            <color indexed="81"/>
            <rFont val="Tahoma"/>
            <family val="2"/>
          </rPr>
          <t xml:space="preserve">
Participant support costs are direct costs for items such as stipends or subsistence allowances, travel allowances and registration fees paid to or on behalf of participants or trainees (but not employees) in connection with project meetings, conferences, symposia or training projects. Funds provided for participant support may not be used by grantees for other categories of expense without the specific prior written approval. 
Participant support allowances may not be paid to trainees who are receiving compensation, either directly or indirectly, from other Federal government sources while participating in the project.</t>
        </r>
      </text>
    </comment>
    <comment ref="C58" authorId="0" shapeId="0" xr:uid="{00000000-0006-0000-0600-000017000000}">
      <text>
        <r>
          <rPr>
            <b/>
            <sz val="8"/>
            <color indexed="81"/>
            <rFont val="Tahoma"/>
            <family val="2"/>
          </rPr>
          <t>Information:</t>
        </r>
        <r>
          <rPr>
            <sz val="8"/>
            <color indexed="81"/>
            <rFont val="Tahoma"/>
            <family val="2"/>
          </rPr>
          <t xml:space="preserve">
</t>
        </r>
        <r>
          <rPr>
            <sz val="12"/>
            <color indexed="81"/>
            <rFont val="Tahoma"/>
            <family val="2"/>
          </rPr>
          <t>Participants may be paid a stipend, per diem or subsistence allowance, based on the type and duration of the activity, as outlined in the grant. Such allowances must be reasonable, in conformance with ASU's policies and limited to the days of attendance at the conference/event.</t>
        </r>
      </text>
    </comment>
    <comment ref="C59" authorId="0" shapeId="0" xr:uid="{00000000-0006-0000-0600-000018000000}">
      <text>
        <r>
          <rPr>
            <b/>
            <sz val="12"/>
            <color indexed="81"/>
            <rFont val="Tahoma"/>
            <family val="2"/>
          </rPr>
          <t>Information:</t>
        </r>
        <r>
          <rPr>
            <sz val="12"/>
            <color indexed="81"/>
            <rFont val="Tahoma"/>
            <family val="2"/>
          </rPr>
          <t xml:space="preserve">
Travel allowances must be reasonable, in conformance with ASU's policies and limited to the actual travel time required to reach the conference/event location by the most direct route available. </t>
        </r>
      </text>
    </comment>
    <comment ref="C71" authorId="0" shapeId="0" xr:uid="{00000000-0006-0000-0600-000019000000}">
      <text>
        <r>
          <rPr>
            <b/>
            <sz val="12"/>
            <color indexed="81"/>
            <rFont val="Tahoma"/>
            <family val="2"/>
          </rPr>
          <t>Information:</t>
        </r>
        <r>
          <rPr>
            <sz val="12"/>
            <color indexed="81"/>
            <rFont val="Tahoma"/>
            <family val="2"/>
          </rPr>
          <t xml:space="preserve">
Costs of documenting, preparing, publishing, disseminating and sharing research findings and supporting material are allowable charges against the grant. Please consult the office of Research for additional information.</t>
        </r>
      </text>
    </comment>
    <comment ref="C73" authorId="0" shapeId="0" xr:uid="{00000000-0006-0000-0600-00001A000000}">
      <text>
        <r>
          <rPr>
            <b/>
            <sz val="12"/>
            <color indexed="81"/>
            <rFont val="Tahoma"/>
            <family val="2"/>
          </rPr>
          <t>Information:</t>
        </r>
        <r>
          <rPr>
            <sz val="12"/>
            <color indexed="81"/>
            <rFont val="Tahoma"/>
            <family val="2"/>
          </rPr>
          <t xml:space="preserve">
If the need for consultant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ASU are allowable when reasonable in relation to the services rendered. However, payment for a consultant's services may not exceed the daily equivalent of the then current maximum rate paid to an Executive Schedule Level IV Federal employee</t>
        </r>
        <r>
          <rPr>
            <sz val="8"/>
            <color indexed="81"/>
            <rFont val="Tahoma"/>
            <family val="2"/>
          </rPr>
          <t>.</t>
        </r>
      </text>
    </comment>
    <comment ref="C74" authorId="1" shapeId="0" xr:uid="{00000000-0006-0000-0600-00001B000000}">
      <text>
        <r>
          <rPr>
            <b/>
            <sz val="12"/>
            <color indexed="81"/>
            <rFont val="Tahoma"/>
            <family val="2"/>
          </rPr>
          <t>Information:</t>
        </r>
        <r>
          <rPr>
            <sz val="12"/>
            <color indexed="81"/>
            <rFont val="Tahoma"/>
            <family val="2"/>
          </rPr>
          <t xml:space="preserve">
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M73.</t>
        </r>
      </text>
    </comment>
    <comment ref="A77" authorId="2" shapeId="0" xr:uid="{E0D377F9-5D4A-4CA0-BD77-DF6FD615ED94}">
      <text>
        <r>
          <rPr>
            <b/>
            <sz val="9"/>
            <color indexed="81"/>
            <rFont val="Tahoma"/>
            <family val="2"/>
          </rPr>
          <t xml:space="preserve">McCaffrey, Kerri:
</t>
        </r>
        <r>
          <rPr>
            <b/>
            <sz val="12"/>
            <color indexed="81"/>
            <rFont val="Tahoma"/>
            <family val="2"/>
          </rPr>
          <t>Examples:</t>
        </r>
        <r>
          <rPr>
            <sz val="9"/>
            <color indexed="81"/>
            <rFont val="Tahoma"/>
            <family val="2"/>
          </rPr>
          <t xml:space="preserve">
</t>
        </r>
        <r>
          <rPr>
            <sz val="12"/>
            <color indexed="81"/>
            <rFont val="Tahoma"/>
            <family val="2"/>
          </rPr>
          <t>786700-Other Current Services
719539-Human-Subject Payment
741000-Rental Space</t>
        </r>
      </text>
    </comment>
    <comment ref="C77" authorId="3" shapeId="0" xr:uid="{00000000-0006-0000-0600-00001C000000}">
      <text>
        <r>
          <rPr>
            <b/>
            <sz val="12"/>
            <color indexed="81"/>
            <rFont val="Tahoma"/>
            <family val="2"/>
          </rPr>
          <t>Information:</t>
        </r>
        <r>
          <rPr>
            <sz val="12"/>
            <color indexed="81"/>
            <rFont val="Tahoma"/>
            <family val="2"/>
          </rPr>
          <t xml:space="preserve">
Payments for human subject research participants should be listed under Other. Other items here might include software licensing; rental of equipment and space; subscriptions; memberships; fees for use of labs or other campus services; insurance for shipping equipment.</t>
        </r>
      </text>
    </comment>
    <comment ref="B83" authorId="0" shapeId="0" xr:uid="{00000000-0006-0000-0600-00001D000000}">
      <text>
        <r>
          <rPr>
            <b/>
            <sz val="12"/>
            <color indexed="81"/>
            <rFont val="Tahoma"/>
            <family val="2"/>
          </rPr>
          <t>Information:</t>
        </r>
        <r>
          <rPr>
            <sz val="12"/>
            <color indexed="81"/>
            <rFont val="Tahoma"/>
            <family val="2"/>
          </rPr>
          <t xml:space="preserve">
ASU has a predetermined rate with the DHHS. ON-CAMPUS rate 38% Modified Total Direct Cost/ OFF-CAMPUS rate 20% Modified Total Direct Cost.</t>
        </r>
      </text>
    </comment>
  </commentList>
</comments>
</file>

<file path=xl/sharedStrings.xml><?xml version="1.0" encoding="utf-8"?>
<sst xmlns="http://schemas.openxmlformats.org/spreadsheetml/2006/main" count="1077" uniqueCount="230">
  <si>
    <t>A student who is enrolled in a degree program (part-time or full-time) leading to a bachelor’s degree.</t>
  </si>
  <si>
    <t>DOMESTIC</t>
  </si>
  <si>
    <t>FUND #:</t>
  </si>
  <si>
    <t>Graduate Assistant</t>
  </si>
  <si>
    <t>Types of budget templates</t>
  </si>
  <si>
    <t>Hourly rate</t>
  </si>
  <si>
    <t>Glossary of Terms</t>
  </si>
  <si>
    <t>EFFORT</t>
  </si>
  <si>
    <t>FOREIGN</t>
  </si>
  <si>
    <t>Stipends</t>
  </si>
  <si>
    <t>Travel</t>
  </si>
  <si>
    <t>Subsistence</t>
  </si>
  <si>
    <t>Other</t>
  </si>
  <si>
    <t>OTHER DIRECT COSTS</t>
  </si>
  <si>
    <t>Materials and Supplies</t>
  </si>
  <si>
    <t>Publication Costs</t>
  </si>
  <si>
    <t>INDIRECT COSTS</t>
  </si>
  <si>
    <t>RATE:</t>
  </si>
  <si>
    <t>BASE:</t>
  </si>
  <si>
    <t>Communication (postage/phone)</t>
  </si>
  <si>
    <t>TOTAL</t>
  </si>
  <si>
    <t>Acad Year</t>
  </si>
  <si>
    <t>Summer</t>
  </si>
  <si>
    <t>Cost-share</t>
  </si>
  <si>
    <t>insert name</t>
  </si>
  <si>
    <t>request</t>
  </si>
  <si>
    <t>Base salary</t>
  </si>
  <si>
    <t xml:space="preserve">Salary </t>
  </si>
  <si>
    <t>PM</t>
  </si>
  <si>
    <t>Effort</t>
  </si>
  <si>
    <t xml:space="preserve">Calendar </t>
  </si>
  <si>
    <t>benefits</t>
  </si>
  <si>
    <t xml:space="preserve">Fringe </t>
  </si>
  <si>
    <t>Sub TOTAL</t>
  </si>
  <si>
    <t>Acad Yr</t>
  </si>
  <si>
    <t>Project title:</t>
  </si>
  <si>
    <t>Academic</t>
  </si>
  <si>
    <t>Year Hrs</t>
  </si>
  <si>
    <t>hours</t>
  </si>
  <si>
    <t>Banner code</t>
  </si>
  <si>
    <t>TOTAL PROJECT COST</t>
  </si>
  <si>
    <t>TRAVEL (ASU personnel &amp; students only)</t>
  </si>
  <si>
    <t>*Notes</t>
  </si>
  <si>
    <t>TDC BUDGET CALCULATION SHEET</t>
  </si>
  <si>
    <t>TOTAL PERSONNEL TDC</t>
  </si>
  <si>
    <t>TOTAL EQUIPMENT TDC</t>
  </si>
  <si>
    <t>TOTAL TRAVEL TDC</t>
  </si>
  <si>
    <t>TOTAL OTHER DIRECT COSTS TDC</t>
  </si>
  <si>
    <t>TOTAL DIRECT COSTS TDC</t>
  </si>
  <si>
    <t>TOTAL REQUEST TDC</t>
  </si>
  <si>
    <t>Total Direct Cost - TDC Budget Template - Information</t>
  </si>
  <si>
    <t xml:space="preserve">Material/Supplies: (expendable items w/ useful life of less than 1 yr.) </t>
  </si>
  <si>
    <t xml:space="preserve">Small Equipment: (non-expendable items/equipment costing less than $5,000) </t>
  </si>
  <si>
    <t>Computer/Computer equipment: (laptops/desktops/tablets/printers, etc. costing less than $5,000)</t>
  </si>
  <si>
    <t>Tuition/Scholarship/Fellowship (tuition paid in lieu of wages should be entered above as salary)</t>
  </si>
  <si>
    <t>ASU PERSONNEL: 9-month appointments (faculty)</t>
  </si>
  <si>
    <t>TOTAL ASU PERSONNEL (9-month faculty) TDC</t>
  </si>
  <si>
    <t xml:space="preserve">ASU PERSONNEL: 12-month appointments (EPA-Admin &amp; SPA) </t>
  </si>
  <si>
    <t>TOTAL ASU PERSONNEL (12-month EPA-Admin &amp; SPA) TDC</t>
  </si>
  <si>
    <t>STUDENT/NON-STUDENT TEMP PERSONNEL</t>
  </si>
  <si>
    <t>Undergrad/Grad. Student (Assistantship/Student temp)</t>
  </si>
  <si>
    <t>Non-student temp</t>
  </si>
  <si>
    <t>TOTAL STUDENT/NON-STUDENT TEMP PERSONNEL TDC</t>
  </si>
  <si>
    <t>ASU PERSONNEL: 12-month appointments</t>
  </si>
  <si>
    <t xml:space="preserve">ASU PERSONNEL: 12-month appointments </t>
  </si>
  <si>
    <t>TRAVEL WORKSHEET</t>
  </si>
  <si>
    <t xml:space="preserve">Project Title: </t>
  </si>
  <si>
    <t>DOMESTIC TRAVEL</t>
  </si>
  <si>
    <t>Trip 1</t>
  </si>
  <si>
    <t>Trip 2</t>
  </si>
  <si>
    <t>Trip 3</t>
  </si>
  <si>
    <t>Trip 4</t>
  </si>
  <si>
    <t>Destination:</t>
  </si>
  <si>
    <t xml:space="preserve">Personnel traveling: </t>
  </si>
  <si>
    <t>Airfare</t>
  </si>
  <si>
    <t>Hotel</t>
  </si>
  <si>
    <t>$/night</t>
  </si>
  <si>
    <t># nights</t>
  </si>
  <si>
    <t>Per diem</t>
  </si>
  <si>
    <t>$/day</t>
  </si>
  <si>
    <t># days</t>
  </si>
  <si>
    <t>Mileage to/fm. airport, meeting, field site, etc.</t>
  </si>
  <si>
    <t>$/mile</t>
  </si>
  <si>
    <t># miles</t>
  </si>
  <si>
    <t>Transportation to/fm. airport &amp; hotel</t>
  </si>
  <si>
    <t>Ground transportation (cabs, rental car)</t>
  </si>
  <si>
    <t>Airport parking</t>
  </si>
  <si>
    <t>Hotel parking</t>
  </si>
  <si>
    <t>Tips</t>
  </si>
  <si>
    <t>Conference registration fees</t>
  </si>
  <si>
    <t xml:space="preserve">Other: </t>
  </si>
  <si>
    <t>SUBTOTAL</t>
  </si>
  <si>
    <t>Number of persons traveling</t>
  </si>
  <si>
    <t>TOTAL TRIP 1</t>
  </si>
  <si>
    <t>TOTAL TRIP 2</t>
  </si>
  <si>
    <t>TOTAL TRIP 3</t>
  </si>
  <si>
    <t>TOTAL TRIP 4</t>
  </si>
  <si>
    <t>FOREIGN TRAVEL</t>
  </si>
  <si>
    <t>Insert name</t>
  </si>
  <si>
    <t xml:space="preserve">Total Travel Per Year </t>
  </si>
  <si>
    <t>(with annual increases of 5%)</t>
  </si>
  <si>
    <t>Domestic</t>
  </si>
  <si>
    <t>Foreign</t>
  </si>
  <si>
    <t>Total</t>
  </si>
  <si>
    <t>TOTAL TRIP</t>
  </si>
  <si>
    <t>Total Number of Trips</t>
  </si>
  <si>
    <t>PARTICIPANT/TRAINEE COSTS</t>
  </si>
  <si>
    <t>TOTAL PARTICIPANT/TRAINEE COSTS TDC</t>
  </si>
  <si>
    <t>Principal Investigator, Program Director, or Project Director</t>
  </si>
  <si>
    <t>Graduate student/student temp</t>
  </si>
  <si>
    <t xml:space="preserve">Senior personnel </t>
  </si>
  <si>
    <t xml:space="preserve">Postdoctoral associate </t>
  </si>
  <si>
    <t>Undergraduate student</t>
  </si>
  <si>
    <t xml:space="preserve">Other professional </t>
  </si>
  <si>
    <t>Tuition paid as wages</t>
  </si>
  <si>
    <t>Tuition paid as financial aid</t>
  </si>
  <si>
    <t xml:space="preserve">Base salary  </t>
  </si>
  <si>
    <t>Fringe benefits</t>
  </si>
  <si>
    <t xml:space="preserve">Travel </t>
  </si>
  <si>
    <t>Participant/trainee costs</t>
  </si>
  <si>
    <t>Publication costs</t>
  </si>
  <si>
    <t>Materials and supplies</t>
  </si>
  <si>
    <t>SUBTOTAL MATERIALS AND SUPPLIES</t>
  </si>
  <si>
    <t>Other  (examples: software licensing; equipment/space rental; fees for campus services; data management/IT support; human subject payments)</t>
  </si>
  <si>
    <t>Consultant/Contractor</t>
  </si>
  <si>
    <t>PLEASE NOTE: Values from the "Total Travel Per Year" chart at the right will  automatically carry over to fiscal/project year tabs; but you may adjust them manually if need be.</t>
  </si>
  <si>
    <t xml:space="preserve">If your proposal is complex or multi-year, Sponsord Programs staff may complete or assist you with the completion of the budget template to insure that costs are calculated correctly. </t>
  </si>
  <si>
    <t>1. Because formulas in cells are locked, save the file to your desktop first.</t>
  </si>
  <si>
    <t>1) MTDC (yellow template) – Calculates F&amp;A/indirect costs on all direct costs with the exception of: equipment over $5000, capital expenditures, charges for patient care, rental costs, tuition remission, scholarships and fellowships, participant support costs, and the portion of each subrecipient agreement in excess of $25,000.  A column is included for cost share, which should be avoided if not required by the sponsor.</t>
  </si>
  <si>
    <t>2) NSF (green template) – Calculates F&amp;A/indirect costs on all direct costs with exception of: equipment over $5000, capital expenditures, charges for patient care, rental costs, tuition remission, scholarships and fellowships, participant support costs, and the portion of each subrecipient agreement in excess of $25,000.  Cost share is not allowed.</t>
  </si>
  <si>
    <t>3) TDC (blue template) – Calculates F&amp;A/indirect costs on all direct costs without exception (i.e., state contracts that  will only allow 10% overhead on total direct costs). A column is included for cost share, which may or may not be required by Sponsor.</t>
  </si>
  <si>
    <t>4) NIH (orange template) – Calculates F&amp;A/indirect costs on all direct costs with exception of: equipment over $5000, capital expenditures, charges for patient care, rental costs, tuition remission, scholarships and fellowships, participant support costs, and the portion of each subrecipient agreement in excess of $25,000. A column is included for cost share, which may or may not be required by Sponsor.</t>
  </si>
  <si>
    <t>The individual(s) designated by the applicant organization to have the appropriate level of authority and responsibility to direct the project or program to be supported by the award. Appalachian may designate multiple individuals as principal investigators who share the authority and responsibility for leading and directing the project, intellectually and logistically.</t>
  </si>
  <si>
    <t>In addition to the principal investigator, Senior Personnel are defined as individuals who contribute to the scientific development or execution of the project in a substantive, measurable way, whether or not salaries are requested.</t>
  </si>
  <si>
    <t>Academic year salaries</t>
  </si>
  <si>
    <t>During the summer months, salary is to be paid at a monthly rate not in excess of the base salary divided by the number of months in the period for which the base salary is paid.</t>
  </si>
  <si>
    <t>Base salary is the annual compensation that Appalachian pays for an employee’s appointment, whether that individual’s time is spent on research, teaching, or other activities. Base salary excludes any income an individual may be permitted to earn outside of duties to Appalachian.</t>
  </si>
  <si>
    <t>An individual who received a Ph.D., M.D., D.Sc., or equivalent degree less than five years ago, who is not a member of Appalachian's faculty, and who is not reported under Senior Personnel above.</t>
  </si>
  <si>
    <t>A full-time graduate student that qualifies for a graduate assistantship, as defined by the Graduate School, and is working on the project in a research capacity.</t>
  </si>
  <si>
    <t>A part-time or full-time student working on the project in a research capacity who holds at least a bachelor’s degree and is enrolled in a degree program leading to an advanced degree.</t>
  </si>
  <si>
    <t>Add the tuition (including out-of-state rate when appropriate) to assistantship, and enter on budget form under Personnel costs. In the event tuition is paid as wages, F&amp;A costs are incurred on the total amount, and the student pays taxes on the total amount. In the event the assistantship is revoked or student ceases work, the tuition ends as well.</t>
  </si>
  <si>
    <t>Enter the tuition (including out-of-state rate when appropriate) separately from the assistantship under "Other Direct Costs" on the budget form. In the event tuition is paid as financial aid, F&amp;A costs are not incurred on the total amount, and the student will not pays taxes on the total amount. In the event the assistantship is revoked, or student ceases work, the tuition may not be discontinued.  Please note that this option is not permitted by National Institutes of Health (NIH) research and some National Science Foundation (NSF) grants.</t>
  </si>
  <si>
    <t>A person who may or may not hold a doctoral degree or its equivalent, who is considered a professional, and is not reported as a Principal Investigator, faculty associate, postdoctoral associate, or student. Examples of persons included in this category are doctoral associates not reported under Senior Personnel, professional technicians, physicians, veterinarians, system experts, computer programmers, and design engineers.</t>
  </si>
  <si>
    <t>Means tangible, nonexpendable, personal property including exempt property charged directly to the grant having a useful life of more than one year and an acquisition cost of $5,000 or more per unit.</t>
  </si>
  <si>
    <t>Expenses for transportation and related items incurred by project personnel who are on travel status on business related to the project as allowable by the Sponsor's and/or Appalachian's policies. Travel allowances must be reasonable, in conformance with Appalachian's policies, and limited to the actual travel time required to reach the conference/event location by the most direct route available. Receipts for hotel charges are required. Excess subsistence for meals is not allowed except for out-of-country travel on a prior approval basis.</t>
  </si>
  <si>
    <t>Foreign travel costs of dependents of key project personnel is allowable provided: 1)  the individual is a key person who is is essential to the research on a full-time basis; 2) individual's residence away from home and in a foreign country is for a continuous period of six months or more and is essential to the effective performance of the project; and 3) dependant's travel allowance is consistent with Appalachian's policies.</t>
  </si>
  <si>
    <t>Participant/trainee costs are direct costs for items such as stipends or subsistence allowances, travel allowances, and registration fees paid to or on behalf of participants or trainees (but not employees) in connection with meetings, conferences, symposia or training projects. Funds provided for participants/trainees may not be used by grantees for other categories of expense without the specific prior written approval. Participant/trainee allowances may not be paid to trainees who are receiving compensation, either directly or indirectly, from other Federal government sources while participating in the project.</t>
  </si>
  <si>
    <t>Includes: Materials &amp; Supplies (expendable items w/ useful life of less than 1 yr.), Small Equipment (non-expendable items/equipment costing less than $5,000); and Computer/Computer equipment (laptops/desktops/tablets/printers, etc., costing less than $5,000)</t>
  </si>
  <si>
    <t>Costs of documenting, preparing, publishing, disseminating, and sharing research findings and supporting material are allowable  charges against the grant. Please consult Sponsored Programs for additional information.</t>
  </si>
  <si>
    <t>An individual who provides professional advice or services for a fee, but normally not as an employee of the engaging party. If the need for such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Appalachian are allowable when reasonable in relation to the services rendered. However, payment for a consultant's services may not exceed the daily equivalent of the then current maximum rate paid to an Executive Schedule Level IV Federal Employee.</t>
  </si>
  <si>
    <t>Subrecipient agreement</t>
  </si>
  <si>
    <t>Any agreement, other than one involving an employer-employee relationship, entered into by a prime contractor calling for supplies or services required solely for the performance of the prime contract. NOTE: in accordance with Appalachian's indirect cost rate agreement, no indirect costs can be charged to that portion of each subrecipient agreement in excess of $25,000. However, on projects where the negotiated rate is not applied, include the entire amount of your subaward on M73.</t>
  </si>
  <si>
    <t>Payments for human subject research participants should be listed under Other.  Other items here might include software licensing; rental of equipment and space; subscriptions, memberships; fees for use of labs or other campus services; insurance for shipping equipment; data management/IT support.</t>
  </si>
  <si>
    <t>Cost-Share/matching funds</t>
  </si>
  <si>
    <t>Contributions of equipment, supplies, or other tangible resources, as distinguished from a monetary grant. It can be in the form of infrastructure support, office supplies support, equipment support, etc. Appalachian may also donate the use of space or staff time as an in-kind contribution. All in-kind contributions have to be documented for audit purposes.</t>
  </si>
  <si>
    <t>Facilities &amp; Administrative (F&amp;A), or Indirect, costs</t>
  </si>
  <si>
    <t>Indirect costs represent the expenses of doing business that are not readily identified with a particular grant, contract, project function, or activity, but are necessary for the general operation of the organization and the conduct of activities it performs.</t>
  </si>
  <si>
    <t>Subrecipient Agreements - Portion under $25,000</t>
  </si>
  <si>
    <t>Subrecipient Agreements - Portion in excess of $25,000</t>
  </si>
  <si>
    <t>FY 21-22</t>
  </si>
  <si>
    <t>*For assistance calculating travel costs in detail please use the TRAVEL TAB</t>
  </si>
  <si>
    <r>
      <t>Summer salary</t>
    </r>
    <r>
      <rPr>
        <sz val="9"/>
        <rFont val="Tahoma"/>
        <family val="2"/>
      </rPr>
      <t xml:space="preserve"> (or periods outside the academic year) </t>
    </r>
  </si>
  <si>
    <r>
      <t>Equipment</t>
    </r>
    <r>
      <rPr>
        <sz val="9"/>
        <rFont val="Tahoma"/>
        <family val="2"/>
      </rPr>
      <t xml:space="preserve">  </t>
    </r>
  </si>
  <si>
    <t>whatsupdoc</t>
  </si>
  <si>
    <t>FY 22-23</t>
  </si>
  <si>
    <t>FRINGE</t>
  </si>
  <si>
    <t>BENEFITS</t>
  </si>
  <si>
    <t>Fringe</t>
  </si>
  <si>
    <t>Benefits</t>
  </si>
  <si>
    <t xml:space="preserve">Project Start Date: </t>
  </si>
  <si>
    <t>Project End Date:</t>
  </si>
  <si>
    <t>For Projects That Begin Between July 1, 2024 - June 30, 2025</t>
  </si>
  <si>
    <t>YEAR 1</t>
  </si>
  <si>
    <t>YEAR 2</t>
  </si>
  <si>
    <t>YEAR 3</t>
  </si>
  <si>
    <t>YEAR 4</t>
  </si>
  <si>
    <t>YEAR 5</t>
  </si>
  <si>
    <t>YEAR 6</t>
  </si>
  <si>
    <t>PERSONNEL:</t>
  </si>
  <si>
    <t>TOTAL PERSONNEL</t>
  </si>
  <si>
    <t>FRINGE:</t>
  </si>
  <si>
    <t>TOTAL FRINGE BENEFITS</t>
  </si>
  <si>
    <t>TOTAL TRAVEL</t>
  </si>
  <si>
    <t>Equipment:</t>
  </si>
  <si>
    <t>TOTAL EQUIPMENT</t>
  </si>
  <si>
    <t>Material &amp; Supplies</t>
  </si>
  <si>
    <t>TOTAL MATERIAL &amp; SUPPLIES</t>
  </si>
  <si>
    <t>Contractural</t>
  </si>
  <si>
    <t>TOTAL CONTRACTURAL</t>
  </si>
  <si>
    <t>TOTAL OTHER</t>
  </si>
  <si>
    <t>TOTAL DIRECT CHARGES</t>
  </si>
  <si>
    <t>TOTAL INDIRECT CHARGES</t>
  </si>
  <si>
    <t>TOTALS (ALL SUMS)</t>
  </si>
  <si>
    <t>Academic year salaries are based on the individual faculty member's regular compensation for the continuous period which, under Appalachian's policies, constitutes the basis of his/her salary.  FTE equivalence is roughly 02 class = 25% academic year effort: https://policy.appstate.edu/Buyout_Policy_for_Externally_Sponsored_Projects</t>
  </si>
  <si>
    <t>23-24</t>
  </si>
  <si>
    <t>24-25</t>
  </si>
  <si>
    <t>25-26</t>
  </si>
  <si>
    <t>9 month</t>
  </si>
  <si>
    <t>12 month</t>
  </si>
  <si>
    <t>Students</t>
  </si>
  <si>
    <t>Non-Student Temps</t>
  </si>
  <si>
    <t>Fringe benefits are allowable as a direct cost (if not included as an indirect cost) in proportion to the salary charged to the grant. The current Fringe Benefit rate for Appalachian faculty members is 31.64%. NOTE: Student Fringe Benefits - Depending on the level of enrollment (min of 6 credit hours) a student may not be exempt from FICA &amp; Disability tax. Also, student workers are subject to income tax reporting and taxation.  Additionally, student and non-student temporary employees may now be eligible for health care benefits under the Affordable Care Act, depending on the total number hours worked in the UNC system.</t>
  </si>
  <si>
    <t xml:space="preserve">3. The Facilities &amp; Administrative (F&amp;A), or indirect cost, rate is set to default to 10%, per TDC Template structure.  If the funding agency does not allow F&amp;A charges, you may change this amount.  </t>
  </si>
  <si>
    <t>COST-SHARE</t>
  </si>
  <si>
    <t>Salary</t>
  </si>
  <si>
    <t>Commitment</t>
  </si>
  <si>
    <t>For Projects That Begin Between July 1, 2025 - June 30, 2026</t>
  </si>
  <si>
    <t>COSTSHARE</t>
  </si>
  <si>
    <t>Insert Name</t>
  </si>
  <si>
    <t>REQUESTED AMOUNT FROM SPONSOR (DIRECT COSTS)</t>
  </si>
  <si>
    <t>7XXXXX</t>
  </si>
  <si>
    <t>TOTAL COST-SHARE</t>
  </si>
  <si>
    <t>EQUIPMENT (non-expendable single items costing $5,000 or more, or multiple items to make a whole component of $5,000 or more)</t>
  </si>
  <si>
    <t>26-27</t>
  </si>
  <si>
    <t>FY 23-24</t>
  </si>
  <si>
    <t>FY 24-25</t>
  </si>
  <si>
    <t>FY 25-26</t>
  </si>
  <si>
    <t>FY 26-27</t>
  </si>
  <si>
    <t>For Projects That Begin Between July 1, 2026 - June 30, 2027</t>
  </si>
  <si>
    <t xml:space="preserve"> </t>
  </si>
  <si>
    <t>For Projects That Begin Between July 1, 2027 - June 30, 2028</t>
  </si>
  <si>
    <t>For Projects That Begin Between July 1, 2028 - June 30, 2029</t>
  </si>
  <si>
    <t>27-28</t>
  </si>
  <si>
    <t>28-29</t>
  </si>
  <si>
    <t>Please visit this link for additional AppState guidance on Federal Per Diem Rates</t>
  </si>
  <si>
    <t>Additional info can be found on the Business Systems website here</t>
  </si>
  <si>
    <t>For Projects That Begin Between July 1, 2029 - June 30, 2030</t>
  </si>
  <si>
    <t xml:space="preserve">The Sponsored Programs/Contracts&amp;Grants Accounting (SP/CGA) Budget Template is an internal tool to help grant writers develop an accurate budget that is transferable to Banner Finance if the proposal is funded. </t>
  </si>
  <si>
    <t>Tips for using the SP/CGA Budget Template:</t>
  </si>
  <si>
    <t>2. Enter your current base salary on the first tab, and then move to the Fiscal Year (FY) tab in which your project will begin. (Ex.: If your project begins Feb 1, 2025, you would begin your calculations in the FY 24-25 tab for the entire first year of your project; i.e. Feb 1, 2025-Jan 31,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</si>
</sst>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0.0"/>
    <numFmt numFmtId="167" formatCode="[$-409]mmmm\ d\,\ yyyy;@"/>
    <numFmt numFmtId="168" formatCode="_(* #,##0.0000_);_(* \(#,##0.0000\);_(* &quot;-&quot;??_);_(@_)"/>
    <numFmt numFmtId="169" formatCode="#,##0.0_);\(#,##0.0\)"/>
  </numFmts>
  <fonts count="28" x14ac:knownFonts="1">
    <font>
      <sz val="10"/>
      <name val="Arial"/>
    </font>
    <font>
      <sz val="10"/>
      <name val="Arial"/>
      <family val="2"/>
    </font>
    <font>
      <sz val="8"/>
      <name val="Arial"/>
      <family val="2"/>
    </font>
    <font>
      <sz val="8"/>
      <color indexed="81"/>
      <name val="Tahoma"/>
      <family val="2"/>
    </font>
    <font>
      <b/>
      <sz val="8"/>
      <color indexed="81"/>
      <name val="Tahoma"/>
      <family val="2"/>
    </font>
    <font>
      <u/>
      <sz val="10"/>
      <color indexed="12"/>
      <name val="Arial"/>
      <family val="2"/>
    </font>
    <font>
      <sz val="12"/>
      <name val="Tahoma"/>
      <family val="2"/>
    </font>
    <font>
      <sz val="12"/>
      <name val="Arial"/>
      <family val="2"/>
    </font>
    <font>
      <b/>
      <sz val="12"/>
      <name val="Tahoma"/>
      <family val="2"/>
    </font>
    <font>
      <sz val="10"/>
      <name val="Arial"/>
      <family val="2"/>
    </font>
    <font>
      <b/>
      <sz val="16"/>
      <name val="Tahoma"/>
      <family val="2"/>
    </font>
    <font>
      <sz val="9"/>
      <name val="Tahoma"/>
      <family val="2"/>
    </font>
    <font>
      <b/>
      <sz val="9"/>
      <name val="Tahoma"/>
      <family val="2"/>
    </font>
    <font>
      <b/>
      <u/>
      <sz val="9"/>
      <name val="Tahoma"/>
      <family val="2"/>
    </font>
    <font>
      <sz val="8"/>
      <name val="Verdana"/>
      <family val="2"/>
    </font>
    <font>
      <u/>
      <sz val="12"/>
      <name val="Tahoma"/>
      <family val="2"/>
    </font>
    <font>
      <sz val="12"/>
      <color theme="1"/>
      <name val="Tahoma"/>
      <family val="2"/>
    </font>
    <font>
      <b/>
      <i/>
      <sz val="12"/>
      <color theme="1"/>
      <name val="Tahoma"/>
      <family val="2"/>
    </font>
    <font>
      <b/>
      <sz val="12"/>
      <color theme="1"/>
      <name val="Tahoma"/>
      <family val="2"/>
    </font>
    <font>
      <b/>
      <sz val="10"/>
      <name val="Arial"/>
      <family val="2"/>
    </font>
    <font>
      <b/>
      <sz val="9"/>
      <color indexed="81"/>
      <name val="Tahoma"/>
      <family val="2"/>
    </font>
    <font>
      <sz val="9"/>
      <color indexed="81"/>
      <name val="Tahoma"/>
      <family val="2"/>
    </font>
    <font>
      <sz val="10"/>
      <name val="Arial"/>
      <family val="2"/>
    </font>
    <font>
      <b/>
      <sz val="12"/>
      <color indexed="81"/>
      <name val="Tahoma"/>
      <family val="2"/>
    </font>
    <font>
      <sz val="12"/>
      <color indexed="81"/>
      <name val="Tahoma"/>
      <family val="2"/>
    </font>
    <font>
      <b/>
      <sz val="12"/>
      <color indexed="12"/>
      <name val="Tahoma"/>
      <family val="2"/>
    </font>
    <font>
      <u/>
      <sz val="24"/>
      <color indexed="12"/>
      <name val="Arial"/>
      <family val="2"/>
    </font>
    <font>
      <sz val="24"/>
      <name val="Arial"/>
      <family val="2"/>
    </font>
  </fonts>
  <fills count="15">
    <fill>
      <patternFill patternType="none"/>
    </fill>
    <fill>
      <patternFill patternType="gray125"/>
    </fill>
    <fill>
      <patternFill patternType="solid">
        <fgColor indexed="2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6E6E6"/>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theme="0"/>
        <bgColor indexed="64"/>
      </patternFill>
    </fill>
    <fill>
      <patternFill patternType="solid">
        <fgColor theme="1" tint="0.249977111117893"/>
        <bgColor indexed="64"/>
      </patternFill>
    </fill>
    <fill>
      <patternFill patternType="solid">
        <fgColor rgb="FFF6A2B8"/>
        <bgColor indexed="64"/>
      </patternFill>
    </fill>
    <fill>
      <patternFill patternType="solid">
        <fgColor theme="4" tint="0.59999389629810485"/>
        <bgColor indexed="64"/>
      </patternFill>
    </fill>
    <fill>
      <patternFill patternType="solid">
        <fgColor rgb="FFF27A99"/>
        <bgColor indexed="64"/>
      </patternFill>
    </fill>
    <fill>
      <patternFill patternType="solid">
        <fgColor rgb="FFFF9999"/>
        <bgColor indexed="64"/>
      </patternFill>
    </fill>
    <fill>
      <patternFill patternType="solid">
        <fgColor rgb="FFFFCCCC"/>
        <bgColor indexed="64"/>
      </patternFill>
    </fill>
  </fills>
  <borders count="33">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style="thin">
        <color auto="1"/>
      </right>
      <top/>
      <bottom style="thin">
        <color indexed="64"/>
      </bottom>
      <diagonal/>
    </border>
    <border>
      <left style="thin">
        <color indexed="64"/>
      </left>
      <right/>
      <top/>
      <bottom style="thin">
        <color auto="1"/>
      </bottom>
      <diagonal/>
    </border>
    <border>
      <left style="thin">
        <color indexed="64"/>
      </left>
      <right style="thin">
        <color indexed="64"/>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s>
  <cellStyleXfs count="13">
    <xf numFmtId="0" fontId="0" fillId="0" borderId="0"/>
    <xf numFmtId="44" fontId="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0" fontId="9" fillId="0" borderId="0"/>
    <xf numFmtId="9"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44" fontId="1" fillId="0" borderId="0" applyFont="0" applyFill="0" applyBorder="0" applyAlignment="0" applyProtection="0"/>
    <xf numFmtId="43" fontId="22" fillId="0" borderId="0" applyFont="0" applyFill="0" applyBorder="0" applyAlignment="0" applyProtection="0"/>
  </cellStyleXfs>
  <cellXfs count="319">
    <xf numFmtId="0" fontId="0" fillId="0" borderId="0" xfId="0"/>
    <xf numFmtId="0" fontId="6" fillId="0" borderId="0" xfId="0" applyFont="1" applyAlignment="1">
      <alignment horizontal="left"/>
    </xf>
    <xf numFmtId="0" fontId="6" fillId="0" borderId="0" xfId="0" applyFont="1"/>
    <xf numFmtId="0" fontId="7" fillId="0" borderId="0" xfId="0" applyFont="1"/>
    <xf numFmtId="0" fontId="6" fillId="0" borderId="1" xfId="0" applyFont="1" applyBorder="1" applyAlignment="1">
      <alignment horizontal="left"/>
    </xf>
    <xf numFmtId="0" fontId="6" fillId="0" borderId="1" xfId="0" applyFont="1" applyBorder="1"/>
    <xf numFmtId="0" fontId="8" fillId="0" borderId="0" xfId="0" applyFont="1"/>
    <xf numFmtId="164" fontId="8" fillId="0" borderId="0" xfId="0" applyNumberFormat="1" applyFont="1"/>
    <xf numFmtId="0" fontId="6" fillId="0" borderId="3" xfId="0" applyFont="1" applyBorder="1" applyAlignment="1">
      <alignment horizontal="left"/>
    </xf>
    <xf numFmtId="164" fontId="6" fillId="0" borderId="0" xfId="0" applyNumberFormat="1" applyFont="1"/>
    <xf numFmtId="165" fontId="6" fillId="0" borderId="0" xfId="1" applyNumberFormat="1" applyFont="1"/>
    <xf numFmtId="165" fontId="6" fillId="0" borderId="0" xfId="1" applyNumberFormat="1" applyFont="1" applyFill="1"/>
    <xf numFmtId="44" fontId="6" fillId="0" borderId="0" xfId="1" applyFont="1"/>
    <xf numFmtId="0" fontId="8" fillId="0" borderId="0" xfId="0" applyFont="1" applyAlignment="1">
      <alignment horizontal="left"/>
    </xf>
    <xf numFmtId="0" fontId="7" fillId="0" borderId="0" xfId="0" applyFont="1" applyAlignment="1">
      <alignment horizontal="left"/>
    </xf>
    <xf numFmtId="164" fontId="6" fillId="0" borderId="0" xfId="0" applyNumberFormat="1" applyFont="1" applyProtection="1">
      <protection hidden="1"/>
    </xf>
    <xf numFmtId="165" fontId="6" fillId="0" borderId="0" xfId="1" applyNumberFormat="1" applyFont="1" applyProtection="1">
      <protection hidden="1"/>
    </xf>
    <xf numFmtId="44" fontId="6" fillId="0" borderId="0" xfId="1" applyFont="1" applyProtection="1">
      <protection hidden="1"/>
    </xf>
    <xf numFmtId="9" fontId="6" fillId="0" borderId="0" xfId="8" applyFont="1" applyProtection="1">
      <protection locked="0"/>
    </xf>
    <xf numFmtId="165" fontId="6" fillId="0" borderId="0" xfId="1" applyNumberFormat="1" applyFont="1" applyProtection="1">
      <protection locked="0"/>
    </xf>
    <xf numFmtId="164" fontId="6" fillId="0" borderId="0" xfId="0" applyNumberFormat="1" applyFont="1" applyProtection="1">
      <protection locked="0"/>
    </xf>
    <xf numFmtId="0" fontId="6" fillId="0" borderId="0" xfId="0" applyFont="1" applyProtection="1">
      <protection locked="0"/>
    </xf>
    <xf numFmtId="3" fontId="6" fillId="0" borderId="0" xfId="0" applyNumberFormat="1" applyFont="1" applyProtection="1">
      <protection locked="0"/>
    </xf>
    <xf numFmtId="0" fontId="6" fillId="0" borderId="1" xfId="0" applyFont="1" applyBorder="1" applyProtection="1">
      <protection locked="0"/>
    </xf>
    <xf numFmtId="0" fontId="8" fillId="0" borderId="0" xfId="0" applyFont="1" applyProtection="1">
      <protection locked="0"/>
    </xf>
    <xf numFmtId="44" fontId="6" fillId="0" borderId="0" xfId="1" applyFont="1" applyProtection="1">
      <protection locked="0"/>
    </xf>
    <xf numFmtId="165" fontId="6" fillId="0" borderId="0" xfId="1" applyNumberFormat="1" applyFont="1" applyFill="1" applyProtection="1">
      <protection locked="0"/>
    </xf>
    <xf numFmtId="164" fontId="8" fillId="0" borderId="0" xfId="0" applyNumberFormat="1" applyFont="1" applyProtection="1">
      <protection locked="0"/>
    </xf>
    <xf numFmtId="0" fontId="8" fillId="0" borderId="3" xfId="0" applyFont="1" applyBorder="1" applyAlignment="1">
      <alignment horizontal="left"/>
    </xf>
    <xf numFmtId="165" fontId="6" fillId="0" borderId="0" xfId="1" applyNumberFormat="1" applyFont="1" applyFill="1" applyProtection="1"/>
    <xf numFmtId="165" fontId="6" fillId="0" borderId="0" xfId="1" applyNumberFormat="1" applyFont="1" applyProtection="1"/>
    <xf numFmtId="9" fontId="6" fillId="0" borderId="0" xfId="8" applyFont="1" applyFill="1" applyProtection="1">
      <protection locked="0"/>
    </xf>
    <xf numFmtId="0" fontId="6" fillId="0" borderId="2" xfId="0" applyFont="1" applyBorder="1" applyAlignment="1">
      <alignment horizontal="left"/>
    </xf>
    <xf numFmtId="9" fontId="6" fillId="2" borderId="0" xfId="8" applyFont="1" applyFill="1" applyProtection="1">
      <protection hidden="1"/>
    </xf>
    <xf numFmtId="166" fontId="6" fillId="0" borderId="0" xfId="8" applyNumberFormat="1" applyFont="1" applyProtection="1">
      <protection locked="0"/>
    </xf>
    <xf numFmtId="0" fontId="6" fillId="0" borderId="4" xfId="0" applyFont="1" applyBorder="1" applyProtection="1">
      <protection locked="0"/>
    </xf>
    <xf numFmtId="0" fontId="7" fillId="0" borderId="4" xfId="0" applyFont="1" applyBorder="1"/>
    <xf numFmtId="9" fontId="8" fillId="0" borderId="0" xfId="8" applyFont="1" applyFill="1" applyProtection="1">
      <protection locked="0"/>
    </xf>
    <xf numFmtId="166" fontId="6" fillId="3" borderId="0" xfId="8" applyNumberFormat="1" applyFont="1" applyFill="1" applyProtection="1">
      <protection locked="0"/>
    </xf>
    <xf numFmtId="0" fontId="6" fillId="3" borderId="0" xfId="0" applyFont="1" applyFill="1" applyProtection="1">
      <protection locked="0"/>
    </xf>
    <xf numFmtId="0" fontId="6" fillId="3" borderId="0" xfId="0" applyFont="1" applyFill="1"/>
    <xf numFmtId="164" fontId="6" fillId="3" borderId="0" xfId="0" applyNumberFormat="1" applyFont="1" applyFill="1"/>
    <xf numFmtId="0" fontId="8" fillId="0" borderId="0" xfId="0" applyFont="1" applyAlignment="1" applyProtection="1">
      <alignment horizontal="center"/>
      <protection locked="0"/>
    </xf>
    <xf numFmtId="9" fontId="8" fillId="0" borderId="0" xfId="8" applyFont="1" applyFill="1" applyAlignment="1" applyProtection="1">
      <alignment horizontal="center"/>
      <protection locked="0"/>
    </xf>
    <xf numFmtId="0" fontId="8" fillId="0" borderId="0" xfId="0" applyFont="1" applyAlignment="1">
      <alignment horizontal="center"/>
    </xf>
    <xf numFmtId="165" fontId="6" fillId="3" borderId="0" xfId="1" applyNumberFormat="1" applyFont="1" applyFill="1"/>
    <xf numFmtId="165" fontId="6" fillId="3" borderId="0" xfId="1" applyNumberFormat="1" applyFont="1" applyFill="1" applyProtection="1">
      <protection locked="0"/>
    </xf>
    <xf numFmtId="165" fontId="6" fillId="3" borderId="0" xfId="1" applyNumberFormat="1" applyFont="1" applyFill="1" applyProtection="1"/>
    <xf numFmtId="0" fontId="8" fillId="3" borderId="0" xfId="0" applyFont="1" applyFill="1" applyProtection="1">
      <protection locked="0"/>
    </xf>
    <xf numFmtId="165" fontId="6" fillId="3" borderId="0" xfId="0" applyNumberFormat="1" applyFont="1" applyFill="1"/>
    <xf numFmtId="166" fontId="6" fillId="3" borderId="0" xfId="8" applyNumberFormat="1" applyFont="1" applyFill="1" applyProtection="1"/>
    <xf numFmtId="49" fontId="6" fillId="3" borderId="0" xfId="0" applyNumberFormat="1" applyFont="1" applyFill="1" applyProtection="1">
      <protection locked="0"/>
    </xf>
    <xf numFmtId="166" fontId="6" fillId="3" borderId="0" xfId="8" applyNumberFormat="1" applyFont="1" applyFill="1" applyAlignment="1" applyProtection="1"/>
    <xf numFmtId="0" fontId="8" fillId="3" borderId="0" xfId="0" applyFont="1" applyFill="1"/>
    <xf numFmtId="0" fontId="6" fillId="4" borderId="0" xfId="0" applyFont="1" applyFill="1"/>
    <xf numFmtId="0" fontId="6" fillId="4" borderId="0" xfId="0" applyFont="1" applyFill="1" applyProtection="1">
      <protection locked="0"/>
    </xf>
    <xf numFmtId="164" fontId="6" fillId="4" borderId="0" xfId="0" applyNumberFormat="1" applyFont="1" applyFill="1" applyProtection="1">
      <protection locked="0"/>
    </xf>
    <xf numFmtId="165" fontId="6" fillId="4" borderId="0" xfId="1" applyNumberFormat="1" applyFont="1" applyFill="1" applyProtection="1"/>
    <xf numFmtId="164" fontId="6" fillId="4" borderId="0" xfId="0" applyNumberFormat="1" applyFont="1" applyFill="1"/>
    <xf numFmtId="165" fontId="6" fillId="4" borderId="0" xfId="1" applyNumberFormat="1" applyFont="1" applyFill="1"/>
    <xf numFmtId="165" fontId="6" fillId="4" borderId="0" xfId="1" applyNumberFormat="1" applyFont="1" applyFill="1" applyAlignment="1">
      <alignment horizontal="right"/>
    </xf>
    <xf numFmtId="165" fontId="6" fillId="5" borderId="0" xfId="1" applyNumberFormat="1" applyFont="1" applyFill="1" applyProtection="1">
      <protection locked="0"/>
    </xf>
    <xf numFmtId="10" fontId="6" fillId="0" borderId="0" xfId="8" applyNumberFormat="1" applyFont="1" applyProtection="1">
      <protection locked="0"/>
    </xf>
    <xf numFmtId="49" fontId="6" fillId="3" borderId="0" xfId="0" applyNumberFormat="1" applyFont="1" applyFill="1"/>
    <xf numFmtId="0" fontId="15" fillId="0" borderId="0" xfId="0" applyFont="1" applyProtection="1">
      <protection locked="0"/>
    </xf>
    <xf numFmtId="0" fontId="11" fillId="0" borderId="0" xfId="0" applyFont="1"/>
    <xf numFmtId="0" fontId="16" fillId="0" borderId="0" xfId="0" applyFont="1" applyAlignment="1" applyProtection="1">
      <alignment vertical="top" wrapText="1"/>
      <protection locked="0"/>
    </xf>
    <xf numFmtId="0" fontId="6" fillId="3" borderId="0" xfId="0" applyFont="1" applyFill="1" applyAlignment="1" applyProtection="1">
      <alignment vertical="top" wrapText="1"/>
      <protection locked="0"/>
    </xf>
    <xf numFmtId="0" fontId="17" fillId="0" borderId="0" xfId="0" applyFont="1" applyAlignment="1" applyProtection="1">
      <alignment horizontal="left" vertical="center" wrapText="1"/>
      <protection locked="0"/>
    </xf>
    <xf numFmtId="0" fontId="16" fillId="0" borderId="5" xfId="0" applyFont="1" applyBorder="1" applyAlignment="1" applyProtection="1">
      <alignment vertical="top" wrapText="1"/>
      <protection locked="0"/>
    </xf>
    <xf numFmtId="44" fontId="16" fillId="6" borderId="5" xfId="0" applyNumberFormat="1" applyFont="1" applyFill="1" applyBorder="1" applyAlignment="1" applyProtection="1">
      <alignment vertical="top" wrapText="1"/>
      <protection locked="0"/>
    </xf>
    <xf numFmtId="42" fontId="16" fillId="7" borderId="5" xfId="0" applyNumberFormat="1" applyFont="1" applyFill="1" applyBorder="1" applyAlignment="1" applyProtection="1">
      <alignment vertical="top" wrapText="1"/>
      <protection locked="0"/>
    </xf>
    <xf numFmtId="44" fontId="16" fillId="0" borderId="5" xfId="0" applyNumberFormat="1" applyFont="1" applyBorder="1" applyAlignment="1" applyProtection="1">
      <alignment vertical="top" wrapText="1"/>
      <protection locked="0"/>
    </xf>
    <xf numFmtId="3" fontId="16" fillId="0" borderId="5" xfId="0" applyNumberFormat="1" applyFont="1" applyBorder="1" applyAlignment="1" applyProtection="1">
      <alignment vertical="top" wrapText="1"/>
      <protection locked="0"/>
    </xf>
    <xf numFmtId="44" fontId="16" fillId="6" borderId="5" xfId="0" applyNumberFormat="1" applyFont="1" applyFill="1" applyBorder="1" applyAlignment="1">
      <alignment vertical="top" wrapText="1"/>
    </xf>
    <xf numFmtId="0" fontId="16" fillId="7" borderId="5" xfId="0" applyFont="1" applyFill="1" applyBorder="1" applyAlignment="1" applyProtection="1">
      <alignment vertical="top" wrapText="1"/>
      <protection locked="0"/>
    </xf>
    <xf numFmtId="1" fontId="16" fillId="0" borderId="5" xfId="0" applyNumberFormat="1" applyFont="1" applyBorder="1" applyAlignment="1" applyProtection="1">
      <alignment vertical="top" wrapText="1"/>
      <protection locked="0"/>
    </xf>
    <xf numFmtId="44" fontId="18" fillId="6" borderId="5" xfId="0" applyNumberFormat="1" applyFont="1" applyFill="1" applyBorder="1" applyAlignment="1">
      <alignment vertical="top" wrapText="1"/>
    </xf>
    <xf numFmtId="0" fontId="18" fillId="0" borderId="0" xfId="0" applyFont="1" applyAlignment="1" applyProtection="1">
      <alignment horizontal="left" vertical="top" wrapText="1"/>
      <protection locked="0"/>
    </xf>
    <xf numFmtId="44" fontId="18" fillId="0" borderId="0" xfId="0" applyNumberFormat="1" applyFont="1" applyAlignment="1" applyProtection="1">
      <alignment vertical="top" wrapText="1"/>
      <protection locked="0"/>
    </xf>
    <xf numFmtId="0" fontId="18" fillId="4" borderId="1" xfId="0" applyFont="1" applyFill="1" applyBorder="1" applyAlignment="1" applyProtection="1">
      <alignment horizontal="center" vertical="top" wrapText="1"/>
      <protection locked="0"/>
    </xf>
    <xf numFmtId="0" fontId="18" fillId="4" borderId="6" xfId="0" applyFont="1" applyFill="1" applyBorder="1" applyAlignment="1" applyProtection="1">
      <alignment horizontal="center" vertical="top" wrapText="1"/>
      <protection locked="0"/>
    </xf>
    <xf numFmtId="0" fontId="16" fillId="4" borderId="7" xfId="0" applyFont="1" applyFill="1" applyBorder="1" applyAlignment="1" applyProtection="1">
      <alignment vertical="top" wrapText="1"/>
      <protection locked="0"/>
    </xf>
    <xf numFmtId="44" fontId="16" fillId="4" borderId="0" xfId="0" applyNumberFormat="1" applyFont="1" applyFill="1" applyAlignment="1" applyProtection="1">
      <alignment vertical="top" wrapText="1"/>
      <protection locked="0"/>
    </xf>
    <xf numFmtId="44" fontId="16" fillId="4" borderId="8" xfId="0" applyNumberFormat="1" applyFont="1" applyFill="1" applyBorder="1" applyAlignment="1" applyProtection="1">
      <alignment vertical="top" wrapText="1"/>
      <protection locked="0"/>
    </xf>
    <xf numFmtId="0" fontId="16" fillId="4" borderId="9" xfId="0" applyFont="1" applyFill="1" applyBorder="1" applyAlignment="1" applyProtection="1">
      <alignment vertical="top" wrapText="1"/>
      <protection locked="0"/>
    </xf>
    <xf numFmtId="44" fontId="16" fillId="4" borderId="1" xfId="0" applyNumberFormat="1" applyFont="1" applyFill="1" applyBorder="1" applyAlignment="1" applyProtection="1">
      <alignment vertical="top" wrapText="1"/>
      <protection locked="0"/>
    </xf>
    <xf numFmtId="44" fontId="16" fillId="4" borderId="6" xfId="0" applyNumberFormat="1" applyFont="1" applyFill="1" applyBorder="1" applyAlignment="1" applyProtection="1">
      <alignment vertical="top" wrapText="1"/>
      <protection locked="0"/>
    </xf>
    <xf numFmtId="0" fontId="18" fillId="4" borderId="10" xfId="0" applyFont="1" applyFill="1" applyBorder="1" applyAlignment="1" applyProtection="1">
      <alignment vertical="top" wrapText="1"/>
      <protection locked="0"/>
    </xf>
    <xf numFmtId="44" fontId="18" fillId="4" borderId="11" xfId="0" applyNumberFormat="1" applyFont="1" applyFill="1" applyBorder="1" applyAlignment="1" applyProtection="1">
      <alignment vertical="top" wrapText="1"/>
      <protection locked="0"/>
    </xf>
    <xf numFmtId="44" fontId="18" fillId="4" borderId="12" xfId="0" applyNumberFormat="1" applyFont="1" applyFill="1" applyBorder="1" applyAlignment="1" applyProtection="1">
      <alignment vertical="top" wrapText="1"/>
      <protection locked="0"/>
    </xf>
    <xf numFmtId="37" fontId="16" fillId="8" borderId="5" xfId="0" applyNumberFormat="1" applyFont="1" applyFill="1" applyBorder="1" applyAlignment="1">
      <alignment vertical="top" wrapText="1"/>
    </xf>
    <xf numFmtId="0" fontId="16" fillId="8" borderId="0" xfId="0" applyFont="1" applyFill="1" applyAlignment="1" applyProtection="1">
      <alignment vertical="top" wrapText="1"/>
      <protection locked="0"/>
    </xf>
    <xf numFmtId="0" fontId="18" fillId="8" borderId="0" xfId="0" applyFont="1" applyFill="1" applyAlignment="1" applyProtection="1">
      <alignment horizontal="left" vertical="top" wrapText="1"/>
      <protection locked="0"/>
    </xf>
    <xf numFmtId="44" fontId="18" fillId="8" borderId="0" xfId="0" applyNumberFormat="1" applyFont="1" applyFill="1" applyAlignment="1">
      <alignment vertical="top" wrapText="1"/>
    </xf>
    <xf numFmtId="0" fontId="16" fillId="7" borderId="5" xfId="0" applyFont="1" applyFill="1" applyBorder="1" applyAlignment="1">
      <alignment vertical="top" wrapText="1"/>
    </xf>
    <xf numFmtId="0" fontId="18" fillId="4" borderId="13" xfId="0" applyFont="1" applyFill="1" applyBorder="1" applyAlignment="1" applyProtection="1">
      <alignment horizontal="center" vertical="top" wrapText="1"/>
      <protection locked="0"/>
    </xf>
    <xf numFmtId="0" fontId="18" fillId="4" borderId="14" xfId="0" applyFont="1" applyFill="1" applyBorder="1" applyAlignment="1" applyProtection="1">
      <alignment horizontal="center" vertical="top" wrapText="1"/>
      <protection locked="0"/>
    </xf>
    <xf numFmtId="0" fontId="6" fillId="9" borderId="0" xfId="1" applyNumberFormat="1" applyFont="1" applyFill="1" applyProtection="1"/>
    <xf numFmtId="0" fontId="6" fillId="6" borderId="0" xfId="0" applyFont="1" applyFill="1" applyProtection="1">
      <protection locked="0"/>
    </xf>
    <xf numFmtId="164" fontId="6" fillId="6" borderId="0" xfId="0" applyNumberFormat="1" applyFont="1" applyFill="1"/>
    <xf numFmtId="165" fontId="6" fillId="6" borderId="0" xfId="1" applyNumberFormat="1" applyFont="1" applyFill="1" applyProtection="1"/>
    <xf numFmtId="0" fontId="11" fillId="0" borderId="0" xfId="0" applyFont="1" applyAlignment="1">
      <alignment vertical="top" wrapText="1"/>
    </xf>
    <xf numFmtId="0" fontId="13" fillId="0" borderId="0" xfId="0" applyFont="1" applyAlignment="1">
      <alignment vertical="top" wrapText="1"/>
    </xf>
    <xf numFmtId="0" fontId="11"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wrapText="1"/>
    </xf>
    <xf numFmtId="165" fontId="6" fillId="3" borderId="0" xfId="11" applyNumberFormat="1" applyFont="1" applyFill="1" applyProtection="1"/>
    <xf numFmtId="0" fontId="10" fillId="11" borderId="0" xfId="0" applyFont="1" applyFill="1" applyAlignment="1">
      <alignment vertical="center"/>
    </xf>
    <xf numFmtId="0" fontId="6" fillId="11" borderId="0" xfId="0" applyFont="1" applyFill="1"/>
    <xf numFmtId="0" fontId="8" fillId="11" borderId="21" xfId="0" applyFont="1" applyFill="1" applyBorder="1"/>
    <xf numFmtId="0" fontId="6" fillId="11" borderId="22" xfId="0" applyFont="1" applyFill="1" applyBorder="1"/>
    <xf numFmtId="0" fontId="6" fillId="11" borderId="5" xfId="0" applyFont="1" applyFill="1" applyBorder="1" applyProtection="1">
      <protection locked="0"/>
    </xf>
    <xf numFmtId="164" fontId="6" fillId="11" borderId="0" xfId="0" applyNumberFormat="1" applyFont="1" applyFill="1"/>
    <xf numFmtId="0" fontId="19" fillId="0" borderId="0" xfId="0" applyFont="1"/>
    <xf numFmtId="42" fontId="0" fillId="0" borderId="0" xfId="1" applyNumberFormat="1" applyFont="1"/>
    <xf numFmtId="42" fontId="19" fillId="0" borderId="0" xfId="1" applyNumberFormat="1" applyFont="1"/>
    <xf numFmtId="0" fontId="0" fillId="0" borderId="1" xfId="0" applyBorder="1"/>
    <xf numFmtId="42" fontId="0" fillId="0" borderId="1" xfId="1" applyNumberFormat="1" applyFont="1" applyBorder="1"/>
    <xf numFmtId="42" fontId="19" fillId="0" borderId="1" xfId="1" applyNumberFormat="1" applyFont="1" applyBorder="1"/>
    <xf numFmtId="0" fontId="0" fillId="3" borderId="0" xfId="0" applyFill="1"/>
    <xf numFmtId="42" fontId="19" fillId="3" borderId="0" xfId="1" applyNumberFormat="1" applyFont="1" applyFill="1"/>
    <xf numFmtId="0" fontId="6" fillId="0" borderId="23" xfId="0" applyFont="1" applyBorder="1" applyProtection="1">
      <protection locked="0"/>
    </xf>
    <xf numFmtId="0" fontId="0" fillId="0" borderId="23" xfId="0" applyBorder="1"/>
    <xf numFmtId="42" fontId="0" fillId="0" borderId="0" xfId="1" applyNumberFormat="1" applyFont="1" applyFill="1"/>
    <xf numFmtId="42" fontId="19" fillId="0" borderId="0" xfId="1" applyNumberFormat="1" applyFont="1" applyFill="1"/>
    <xf numFmtId="0" fontId="19" fillId="0" borderId="23" xfId="0" applyFont="1" applyBorder="1" applyAlignment="1">
      <alignment horizontal="right"/>
    </xf>
    <xf numFmtId="0" fontId="0" fillId="0" borderId="23" xfId="0" applyBorder="1" applyAlignment="1">
      <alignment horizontal="right"/>
    </xf>
    <xf numFmtId="0" fontId="10" fillId="11" borderId="0" xfId="0" applyFont="1" applyFill="1"/>
    <xf numFmtId="0" fontId="7" fillId="11" borderId="0" xfId="0" applyFont="1" applyFill="1"/>
    <xf numFmtId="0" fontId="8" fillId="11" borderId="0" xfId="0" applyFont="1" applyFill="1"/>
    <xf numFmtId="0" fontId="19" fillId="11" borderId="0" xfId="0" applyFont="1" applyFill="1"/>
    <xf numFmtId="42" fontId="19" fillId="11" borderId="0" xfId="1" applyNumberFormat="1" applyFont="1" applyFill="1"/>
    <xf numFmtId="42" fontId="19" fillId="11" borderId="23" xfId="1" applyNumberFormat="1" applyFont="1" applyFill="1" applyBorder="1"/>
    <xf numFmtId="42" fontId="1" fillId="11" borderId="0" xfId="1" applyNumberFormat="1" applyFont="1" applyFill="1"/>
    <xf numFmtId="42" fontId="0" fillId="11" borderId="1" xfId="1" applyNumberFormat="1" applyFont="1" applyFill="1" applyBorder="1"/>
    <xf numFmtId="42" fontId="19" fillId="11" borderId="1" xfId="1" applyNumberFormat="1" applyFont="1" applyFill="1" applyBorder="1"/>
    <xf numFmtId="0" fontId="0" fillId="11" borderId="0" xfId="0" applyFill="1"/>
    <xf numFmtId="42" fontId="0" fillId="0" borderId="0" xfId="0" applyNumberFormat="1"/>
    <xf numFmtId="42" fontId="6" fillId="3" borderId="0" xfId="0" applyNumberFormat="1" applyFont="1" applyFill="1"/>
    <xf numFmtId="0" fontId="0" fillId="3" borderId="24" xfId="0" applyFill="1" applyBorder="1"/>
    <xf numFmtId="0" fontId="19" fillId="3" borderId="1" xfId="0" applyFont="1" applyFill="1" applyBorder="1" applyAlignment="1">
      <alignment horizontal="center"/>
    </xf>
    <xf numFmtId="0" fontId="19" fillId="3" borderId="25" xfId="0" applyFont="1" applyFill="1" applyBorder="1" applyAlignment="1">
      <alignment horizontal="center"/>
    </xf>
    <xf numFmtId="0" fontId="1" fillId="6" borderId="3" xfId="0" applyFont="1" applyFill="1" applyBorder="1"/>
    <xf numFmtId="168" fontId="1" fillId="6" borderId="0" xfId="12" applyNumberFormat="1" applyFont="1" applyFill="1" applyAlignment="1">
      <alignment horizontal="center"/>
    </xf>
    <xf numFmtId="168" fontId="0" fillId="6" borderId="26" xfId="12" applyNumberFormat="1" applyFont="1" applyFill="1" applyBorder="1" applyAlignment="1">
      <alignment horizontal="center"/>
    </xf>
    <xf numFmtId="168" fontId="0" fillId="6" borderId="0" xfId="12" applyNumberFormat="1" applyFont="1" applyFill="1" applyAlignment="1">
      <alignment horizontal="center"/>
    </xf>
    <xf numFmtId="168" fontId="0" fillId="6" borderId="4" xfId="12" applyNumberFormat="1" applyFont="1" applyFill="1" applyBorder="1" applyAlignment="1">
      <alignment horizontal="center"/>
    </xf>
    <xf numFmtId="0" fontId="0" fillId="0" borderId="3" xfId="0" applyBorder="1"/>
    <xf numFmtId="168" fontId="0" fillId="0" borderId="0" xfId="0" applyNumberFormat="1" applyAlignment="1">
      <alignment horizontal="center"/>
    </xf>
    <xf numFmtId="168" fontId="0" fillId="0" borderId="26" xfId="0" applyNumberFormat="1" applyBorder="1" applyAlignment="1">
      <alignment horizontal="center"/>
    </xf>
    <xf numFmtId="168" fontId="0" fillId="0" borderId="4" xfId="0" applyNumberFormat="1" applyBorder="1" applyAlignment="1">
      <alignment horizontal="center"/>
    </xf>
    <xf numFmtId="168" fontId="0" fillId="6" borderId="0" xfId="0" applyNumberFormat="1" applyFill="1" applyAlignment="1">
      <alignment horizontal="center"/>
    </xf>
    <xf numFmtId="168" fontId="0" fillId="6" borderId="26" xfId="0" applyNumberFormat="1" applyFill="1" applyBorder="1" applyAlignment="1">
      <alignment horizontal="center"/>
    </xf>
    <xf numFmtId="168" fontId="0" fillId="6" borderId="4" xfId="0" applyNumberFormat="1" applyFill="1" applyBorder="1" applyAlignment="1">
      <alignment horizontal="center"/>
    </xf>
    <xf numFmtId="42" fontId="6" fillId="3" borderId="0" xfId="11" applyNumberFormat="1" applyFont="1" applyFill="1" applyProtection="1"/>
    <xf numFmtId="42" fontId="6" fillId="3" borderId="0" xfId="1" applyNumberFormat="1" applyFont="1" applyFill="1" applyProtection="1"/>
    <xf numFmtId="42" fontId="6" fillId="3" borderId="0" xfId="11" applyNumberFormat="1" applyFont="1" applyFill="1"/>
    <xf numFmtId="42" fontId="6" fillId="3" borderId="0" xfId="1" applyNumberFormat="1" applyFont="1" applyFill="1"/>
    <xf numFmtId="0" fontId="8" fillId="4" borderId="0" xfId="0" applyFont="1" applyFill="1" applyProtection="1">
      <protection locked="0"/>
    </xf>
    <xf numFmtId="165" fontId="8" fillId="4" borderId="0" xfId="1" applyNumberFormat="1" applyFont="1" applyFill="1"/>
    <xf numFmtId="164" fontId="8" fillId="4" borderId="0" xfId="0" applyNumberFormat="1" applyFont="1" applyFill="1" applyProtection="1">
      <protection locked="0"/>
    </xf>
    <xf numFmtId="165" fontId="8" fillId="4" borderId="0" xfId="1" applyNumberFormat="1" applyFont="1" applyFill="1" applyProtection="1"/>
    <xf numFmtId="0" fontId="0" fillId="0" borderId="0" xfId="0" applyAlignment="1">
      <alignment horizontal="center" wrapText="1"/>
    </xf>
    <xf numFmtId="42" fontId="19" fillId="0" borderId="0" xfId="0" applyNumberFormat="1" applyFont="1"/>
    <xf numFmtId="42" fontId="19" fillId="13" borderId="0" xfId="0" applyNumberFormat="1" applyFont="1" applyFill="1"/>
    <xf numFmtId="42" fontId="19" fillId="14" borderId="0" xfId="0" applyNumberFormat="1" applyFont="1" applyFill="1"/>
    <xf numFmtId="42" fontId="19" fillId="14" borderId="1" xfId="0" applyNumberFormat="1" applyFont="1" applyFill="1" applyBorder="1"/>
    <xf numFmtId="0" fontId="19" fillId="14" borderId="0" xfId="0" applyFont="1" applyFill="1" applyAlignment="1">
      <alignment horizontal="center" wrapText="1"/>
    </xf>
    <xf numFmtId="42" fontId="19" fillId="6" borderId="0" xfId="0" applyNumberFormat="1" applyFont="1" applyFill="1"/>
    <xf numFmtId="0" fontId="6" fillId="3" borderId="0" xfId="0" applyFont="1" applyFill="1" applyAlignment="1">
      <alignment horizontal="left"/>
    </xf>
    <xf numFmtId="42" fontId="19" fillId="0" borderId="1" xfId="0" applyNumberFormat="1" applyFont="1" applyBorder="1"/>
    <xf numFmtId="0" fontId="19" fillId="0" borderId="1" xfId="0" applyFont="1" applyBorder="1"/>
    <xf numFmtId="0" fontId="19" fillId="13" borderId="0" xfId="0" applyFont="1" applyFill="1"/>
    <xf numFmtId="42" fontId="19" fillId="13" borderId="0" xfId="1" applyNumberFormat="1" applyFont="1" applyFill="1"/>
    <xf numFmtId="42" fontId="19" fillId="13" borderId="1" xfId="1" applyNumberFormat="1" applyFont="1" applyFill="1" applyBorder="1"/>
    <xf numFmtId="0" fontId="8" fillId="10" borderId="7" xfId="0" applyFont="1" applyFill="1" applyBorder="1" applyProtection="1">
      <protection locked="0"/>
    </xf>
    <xf numFmtId="0" fontId="8" fillId="10" borderId="0" xfId="0" applyFont="1" applyFill="1" applyAlignment="1" applyProtection="1">
      <alignment horizontal="center"/>
      <protection locked="0"/>
    </xf>
    <xf numFmtId="0" fontId="8" fillId="10" borderId="0" xfId="0" applyFont="1" applyFill="1" applyProtection="1">
      <protection locked="0"/>
    </xf>
    <xf numFmtId="164" fontId="8" fillId="10" borderId="0" xfId="0" applyNumberFormat="1" applyFont="1" applyFill="1"/>
    <xf numFmtId="0" fontId="8" fillId="10" borderId="8" xfId="0" applyFont="1" applyFill="1" applyBorder="1"/>
    <xf numFmtId="0" fontId="6" fillId="10" borderId="8" xfId="0" applyFont="1" applyFill="1" applyBorder="1"/>
    <xf numFmtId="0" fontId="6" fillId="10" borderId="7" xfId="0" applyFont="1" applyFill="1" applyBorder="1" applyProtection="1">
      <protection locked="0"/>
    </xf>
    <xf numFmtId="0" fontId="6" fillId="10" borderId="0" xfId="0" applyFont="1" applyFill="1" applyProtection="1">
      <protection locked="0"/>
    </xf>
    <xf numFmtId="10" fontId="6" fillId="10" borderId="7" xfId="8" applyNumberFormat="1" applyFont="1" applyFill="1" applyBorder="1" applyProtection="1">
      <protection locked="0"/>
    </xf>
    <xf numFmtId="166" fontId="6" fillId="10" borderId="0" xfId="8" applyNumberFormat="1" applyFont="1" applyFill="1" applyBorder="1" applyProtection="1"/>
    <xf numFmtId="10" fontId="6" fillId="10" borderId="0" xfId="8" applyNumberFormat="1" applyFont="1" applyFill="1" applyBorder="1" applyProtection="1">
      <protection locked="0"/>
    </xf>
    <xf numFmtId="165" fontId="6" fillId="10" borderId="0" xfId="1" applyNumberFormat="1" applyFont="1" applyFill="1" applyBorder="1" applyProtection="1"/>
    <xf numFmtId="42" fontId="6" fillId="10" borderId="0" xfId="0" applyNumberFormat="1" applyFont="1" applyFill="1"/>
    <xf numFmtId="165" fontId="6" fillId="10" borderId="8" xfId="1" applyNumberFormat="1" applyFont="1" applyFill="1" applyBorder="1" applyProtection="1"/>
    <xf numFmtId="165" fontId="6" fillId="0" borderId="7" xfId="1" applyNumberFormat="1" applyFont="1" applyFill="1" applyBorder="1" applyProtection="1"/>
    <xf numFmtId="165" fontId="6" fillId="0" borderId="0" xfId="1" applyNumberFormat="1" applyFont="1" applyFill="1" applyBorder="1" applyProtection="1"/>
    <xf numFmtId="165" fontId="6" fillId="0" borderId="8" xfId="1" applyNumberFormat="1" applyFont="1" applyFill="1" applyBorder="1" applyProtection="1"/>
    <xf numFmtId="165" fontId="6" fillId="10" borderId="7" xfId="1" applyNumberFormat="1" applyFont="1" applyFill="1" applyBorder="1" applyProtection="1"/>
    <xf numFmtId="9" fontId="8" fillId="0" borderId="7" xfId="8" applyFont="1" applyFill="1" applyBorder="1" applyProtection="1">
      <protection locked="0"/>
    </xf>
    <xf numFmtId="9" fontId="8" fillId="0" borderId="0" xfId="8" applyFont="1" applyFill="1" applyBorder="1" applyAlignment="1" applyProtection="1">
      <alignment horizontal="center"/>
      <protection locked="0"/>
    </xf>
    <xf numFmtId="0" fontId="8" fillId="0" borderId="8" xfId="0" applyFont="1" applyBorder="1"/>
    <xf numFmtId="9" fontId="6" fillId="0" borderId="0" xfId="8" applyFont="1" applyFill="1" applyBorder="1" applyProtection="1">
      <protection locked="0"/>
    </xf>
    <xf numFmtId="0" fontId="6" fillId="0" borderId="8" xfId="0" applyFont="1" applyBorder="1"/>
    <xf numFmtId="10" fontId="6" fillId="10" borderId="7" xfId="1" applyNumberFormat="1" applyFont="1" applyFill="1" applyBorder="1" applyProtection="1">
      <protection locked="0"/>
    </xf>
    <xf numFmtId="169" fontId="6" fillId="10" borderId="0" xfId="1" applyNumberFormat="1" applyFont="1" applyFill="1" applyBorder="1" applyProtection="1"/>
    <xf numFmtId="165" fontId="6" fillId="12" borderId="0" xfId="1" applyNumberFormat="1" applyFont="1" applyFill="1" applyBorder="1" applyProtection="1"/>
    <xf numFmtId="42" fontId="6" fillId="10" borderId="0" xfId="1" applyNumberFormat="1" applyFont="1" applyFill="1" applyBorder="1" applyProtection="1"/>
    <xf numFmtId="165" fontId="6" fillId="0" borderId="7" xfId="1" applyNumberFormat="1" applyFont="1" applyBorder="1" applyProtection="1"/>
    <xf numFmtId="165" fontId="6" fillId="0" borderId="0" xfId="1" applyNumberFormat="1" applyFont="1" applyBorder="1" applyProtection="1"/>
    <xf numFmtId="165" fontId="6" fillId="0" borderId="8" xfId="1" applyNumberFormat="1" applyFont="1" applyBorder="1" applyProtection="1"/>
    <xf numFmtId="0" fontId="8" fillId="0" borderId="7" xfId="0" applyFont="1" applyBorder="1" applyProtection="1">
      <protection locked="0"/>
    </xf>
    <xf numFmtId="166" fontId="6" fillId="10" borderId="7" xfId="1" applyNumberFormat="1" applyFont="1" applyFill="1" applyBorder="1" applyProtection="1">
      <protection locked="0"/>
    </xf>
    <xf numFmtId="169" fontId="6" fillId="10" borderId="0" xfId="1" applyNumberFormat="1" applyFont="1" applyFill="1" applyBorder="1" applyProtection="1">
      <protection locked="0"/>
    </xf>
    <xf numFmtId="9" fontId="6" fillId="0" borderId="7" xfId="8" applyFont="1" applyBorder="1" applyProtection="1">
      <protection locked="0"/>
    </xf>
    <xf numFmtId="9" fontId="6" fillId="0" borderId="0" xfId="8" applyFont="1" applyBorder="1" applyProtection="1">
      <protection locked="0"/>
    </xf>
    <xf numFmtId="9" fontId="6" fillId="0" borderId="8" xfId="8" applyFont="1" applyBorder="1" applyProtection="1">
      <protection locked="0"/>
    </xf>
    <xf numFmtId="169" fontId="6" fillId="10" borderId="7" xfId="1" applyNumberFormat="1" applyFont="1" applyFill="1" applyBorder="1" applyProtection="1">
      <protection locked="0"/>
    </xf>
    <xf numFmtId="165" fontId="6" fillId="0" borderId="7" xfId="1" applyNumberFormat="1" applyFont="1" applyBorder="1" applyProtection="1">
      <protection hidden="1"/>
    </xf>
    <xf numFmtId="165" fontId="6" fillId="0" borderId="0" xfId="1" applyNumberFormat="1" applyFont="1" applyBorder="1" applyProtection="1">
      <protection hidden="1"/>
    </xf>
    <xf numFmtId="165" fontId="6" fillId="0" borderId="8" xfId="1" applyNumberFormat="1" applyFont="1" applyBorder="1" applyProtection="1">
      <protection hidden="1"/>
    </xf>
    <xf numFmtId="165" fontId="8" fillId="10" borderId="7" xfId="1" applyNumberFormat="1" applyFont="1" applyFill="1" applyBorder="1" applyProtection="1"/>
    <xf numFmtId="165" fontId="8" fillId="10" borderId="0" xfId="1" applyNumberFormat="1" applyFont="1" applyFill="1" applyBorder="1" applyProtection="1"/>
    <xf numFmtId="165" fontId="8" fillId="10" borderId="8" xfId="1" applyNumberFormat="1" applyFont="1" applyFill="1" applyBorder="1" applyProtection="1"/>
    <xf numFmtId="44" fontId="6" fillId="0" borderId="7" xfId="1" applyFont="1" applyBorder="1"/>
    <xf numFmtId="44" fontId="6" fillId="0" borderId="0" xfId="1" applyFont="1" applyBorder="1"/>
    <xf numFmtId="44" fontId="6" fillId="0" borderId="8" xfId="1" applyFont="1" applyBorder="1"/>
    <xf numFmtId="165" fontId="6" fillId="10" borderId="7" xfId="1" applyNumberFormat="1" applyFont="1" applyFill="1" applyBorder="1" applyProtection="1">
      <protection locked="0"/>
    </xf>
    <xf numFmtId="165" fontId="6" fillId="10" borderId="0" xfId="1" applyNumberFormat="1" applyFont="1" applyFill="1" applyBorder="1" applyProtection="1">
      <protection locked="0"/>
    </xf>
    <xf numFmtId="165" fontId="6" fillId="10" borderId="8" xfId="1" applyNumberFormat="1" applyFont="1" applyFill="1" applyBorder="1" applyProtection="1">
      <protection locked="0"/>
    </xf>
    <xf numFmtId="165" fontId="6" fillId="0" borderId="7" xfId="1" applyNumberFormat="1" applyFont="1" applyBorder="1"/>
    <xf numFmtId="165" fontId="6" fillId="0" borderId="0" xfId="1" applyNumberFormat="1" applyFont="1" applyBorder="1"/>
    <xf numFmtId="165" fontId="6" fillId="0" borderId="8" xfId="1" applyNumberFormat="1" applyFont="1" applyBorder="1"/>
    <xf numFmtId="0" fontId="6" fillId="9" borderId="7" xfId="1" applyNumberFormat="1" applyFont="1" applyFill="1" applyBorder="1" applyProtection="1"/>
    <xf numFmtId="0" fontId="6" fillId="9" borderId="0" xfId="1" applyNumberFormat="1" applyFont="1" applyFill="1" applyBorder="1" applyProtection="1"/>
    <xf numFmtId="0" fontId="6" fillId="9" borderId="8" xfId="1" applyNumberFormat="1" applyFont="1" applyFill="1" applyBorder="1" applyProtection="1"/>
    <xf numFmtId="165" fontId="6" fillId="12" borderId="7" xfId="1" applyNumberFormat="1" applyFont="1" applyFill="1" applyBorder="1" applyProtection="1"/>
    <xf numFmtId="165" fontId="6" fillId="12" borderId="8" xfId="1" applyNumberFormat="1" applyFont="1" applyFill="1" applyBorder="1" applyProtection="1"/>
    <xf numFmtId="164" fontId="6" fillId="0" borderId="7" xfId="0" applyNumberFormat="1" applyFont="1" applyBorder="1"/>
    <xf numFmtId="44" fontId="6" fillId="0" borderId="7" xfId="1" applyFont="1" applyBorder="1" applyProtection="1">
      <protection hidden="1"/>
    </xf>
    <xf numFmtId="44" fontId="6" fillId="0" borderId="0" xfId="1" applyFont="1" applyBorder="1" applyProtection="1">
      <protection hidden="1"/>
    </xf>
    <xf numFmtId="44" fontId="6" fillId="0" borderId="8" xfId="1" applyFont="1" applyBorder="1" applyProtection="1">
      <protection hidden="1"/>
    </xf>
    <xf numFmtId="42" fontId="6" fillId="10" borderId="8" xfId="1" applyNumberFormat="1" applyFont="1" applyFill="1" applyBorder="1" applyProtection="1"/>
    <xf numFmtId="165" fontId="6" fillId="10" borderId="10" xfId="1" applyNumberFormat="1" applyFont="1" applyFill="1" applyBorder="1" applyProtection="1"/>
    <xf numFmtId="165" fontId="6" fillId="10" borderId="11" xfId="1" applyNumberFormat="1" applyFont="1" applyFill="1" applyBorder="1" applyProtection="1"/>
    <xf numFmtId="165" fontId="6" fillId="10" borderId="12" xfId="1" applyNumberFormat="1" applyFont="1" applyFill="1" applyBorder="1" applyProtection="1"/>
    <xf numFmtId="165" fontId="8" fillId="11" borderId="16" xfId="0" applyNumberFormat="1" applyFont="1" applyFill="1" applyBorder="1" applyAlignment="1">
      <alignment horizontal="center"/>
    </xf>
    <xf numFmtId="165" fontId="8" fillId="11" borderId="20" xfId="0" applyNumberFormat="1" applyFont="1" applyFill="1" applyBorder="1" applyAlignment="1">
      <alignment horizontal="center"/>
    </xf>
    <xf numFmtId="0" fontId="0" fillId="11" borderId="20" xfId="0" applyFill="1" applyBorder="1"/>
    <xf numFmtId="0" fontId="0" fillId="11" borderId="17" xfId="0" applyFill="1" applyBorder="1"/>
    <xf numFmtId="0" fontId="6" fillId="11" borderId="20" xfId="0" applyFont="1" applyFill="1" applyBorder="1"/>
    <xf numFmtId="0" fontId="6" fillId="11" borderId="17" xfId="0" applyFont="1" applyFill="1" applyBorder="1"/>
    <xf numFmtId="0" fontId="8" fillId="11" borderId="5" xfId="0" applyFont="1" applyFill="1" applyBorder="1" applyProtection="1">
      <protection locked="0"/>
    </xf>
    <xf numFmtId="0" fontId="0" fillId="11" borderId="5" xfId="0" applyFill="1" applyBorder="1" applyProtection="1">
      <protection locked="0"/>
    </xf>
    <xf numFmtId="167" fontId="0" fillId="11" borderId="5" xfId="0" applyNumberFormat="1" applyFill="1" applyBorder="1" applyProtection="1">
      <protection locked="0"/>
    </xf>
    <xf numFmtId="2" fontId="8" fillId="11" borderId="21" xfId="0" applyNumberFormat="1" applyFont="1" applyFill="1" applyBorder="1" applyProtection="1">
      <protection locked="0"/>
    </xf>
    <xf numFmtId="0" fontId="0" fillId="11" borderId="22" xfId="0" applyFill="1" applyBorder="1" applyProtection="1">
      <protection locked="0"/>
    </xf>
    <xf numFmtId="167" fontId="19" fillId="11" borderId="5" xfId="0" applyNumberFormat="1" applyFont="1" applyFill="1" applyBorder="1" applyProtection="1">
      <protection locked="0"/>
    </xf>
    <xf numFmtId="167" fontId="6" fillId="11" borderId="5" xfId="0" applyNumberFormat="1" applyFont="1" applyFill="1" applyBorder="1" applyProtection="1">
      <protection locked="0"/>
    </xf>
    <xf numFmtId="0" fontId="11" fillId="0" borderId="0" xfId="0" applyFont="1" applyAlignment="1">
      <alignment horizontal="left" vertical="top" wrapText="1"/>
    </xf>
    <xf numFmtId="0" fontId="0" fillId="0" borderId="0" xfId="0" applyAlignment="1">
      <alignment wrapText="1"/>
    </xf>
    <xf numFmtId="0" fontId="12" fillId="0" borderId="0" xfId="0" applyFont="1" applyAlignment="1">
      <alignment horizontal="left" vertical="top" wrapText="1"/>
    </xf>
    <xf numFmtId="0" fontId="8" fillId="4" borderId="0" xfId="0" applyFont="1" applyFill="1"/>
    <xf numFmtId="0" fontId="0" fillId="0" borderId="0" xfId="0"/>
    <xf numFmtId="0" fontId="11" fillId="4" borderId="11" xfId="0" applyFont="1" applyFill="1" applyBorder="1"/>
    <xf numFmtId="0" fontId="0" fillId="0" borderId="11" xfId="0" applyBorder="1"/>
    <xf numFmtId="0" fontId="11" fillId="0" borderId="0" xfId="6" applyFont="1" applyAlignment="1">
      <alignment horizontal="left" vertical="top" wrapText="1"/>
    </xf>
    <xf numFmtId="0" fontId="12" fillId="0" borderId="0" xfId="0" applyFont="1" applyAlignment="1">
      <alignment vertical="top" wrapText="1"/>
    </xf>
    <xf numFmtId="0" fontId="8" fillId="11" borderId="0" xfId="0" applyFont="1" applyFill="1" applyAlignment="1">
      <alignment wrapText="1"/>
    </xf>
    <xf numFmtId="0" fontId="0" fillId="11" borderId="0" xfId="0" applyFill="1" applyAlignment="1">
      <alignment wrapText="1"/>
    </xf>
    <xf numFmtId="0" fontId="8" fillId="11" borderId="5" xfId="0" applyFont="1" applyFill="1" applyBorder="1" applyProtection="1">
      <protection locked="0"/>
    </xf>
    <xf numFmtId="0" fontId="0" fillId="11" borderId="5" xfId="0" applyFill="1" applyBorder="1" applyProtection="1">
      <protection locked="0"/>
    </xf>
    <xf numFmtId="2" fontId="8" fillId="11" borderId="21" xfId="0" applyNumberFormat="1" applyFont="1" applyFill="1" applyBorder="1" applyProtection="1">
      <protection locked="0"/>
    </xf>
    <xf numFmtId="2" fontId="19" fillId="11" borderId="22" xfId="0" applyNumberFormat="1" applyFont="1" applyFill="1" applyBorder="1" applyProtection="1">
      <protection locked="0"/>
    </xf>
    <xf numFmtId="0" fontId="8" fillId="10" borderId="16" xfId="0" applyFont="1" applyFill="1" applyBorder="1" applyAlignment="1">
      <alignment horizontal="center" wrapText="1"/>
    </xf>
    <xf numFmtId="0" fontId="0" fillId="0" borderId="20" xfId="0" applyBorder="1" applyAlignment="1">
      <alignment horizontal="center" wrapText="1"/>
    </xf>
    <xf numFmtId="0" fontId="0" fillId="0" borderId="17" xfId="0" applyBorder="1" applyAlignment="1">
      <alignment horizontal="center" wrapText="1"/>
    </xf>
    <xf numFmtId="0" fontId="8" fillId="0" borderId="0" xfId="0" applyFont="1" applyAlignment="1" applyProtection="1">
      <alignment vertical="top" wrapText="1"/>
      <protection locked="0"/>
    </xf>
    <xf numFmtId="0" fontId="6" fillId="0" borderId="0" xfId="0" applyFont="1" applyAlignment="1" applyProtection="1">
      <alignment vertical="top" wrapText="1"/>
      <protection locked="0"/>
    </xf>
    <xf numFmtId="0" fontId="8" fillId="4" borderId="27" xfId="0" applyFont="1" applyFill="1" applyBorder="1" applyAlignment="1">
      <alignment horizontal="center" wrapText="1"/>
    </xf>
    <xf numFmtId="0" fontId="19" fillId="4" borderId="28" xfId="0" applyFont="1" applyFill="1" applyBorder="1" applyAlignment="1">
      <alignment horizontal="center" wrapText="1"/>
    </xf>
    <xf numFmtId="0" fontId="19" fillId="4" borderId="29" xfId="0" applyFont="1" applyFill="1" applyBorder="1" applyAlignment="1">
      <alignment horizontal="center" wrapText="1"/>
    </xf>
    <xf numFmtId="0" fontId="8" fillId="11" borderId="16" xfId="0" applyFont="1" applyFill="1" applyBorder="1" applyAlignment="1" applyProtection="1">
      <alignment wrapText="1"/>
      <protection locked="0"/>
    </xf>
    <xf numFmtId="0" fontId="0" fillId="0" borderId="20" xfId="0" applyBorder="1" applyAlignment="1">
      <alignment wrapText="1"/>
    </xf>
    <xf numFmtId="0" fontId="0" fillId="0" borderId="17" xfId="0" applyBorder="1" applyAlignment="1">
      <alignment wrapText="1"/>
    </xf>
    <xf numFmtId="0" fontId="8" fillId="10" borderId="30" xfId="0" applyFont="1" applyFill="1" applyBorder="1" applyAlignment="1">
      <alignment horizontal="center" wrapText="1"/>
    </xf>
    <xf numFmtId="0" fontId="0" fillId="0" borderId="31" xfId="0" applyBorder="1" applyAlignment="1">
      <alignment horizontal="center" wrapText="1"/>
    </xf>
    <xf numFmtId="0" fontId="0" fillId="0" borderId="32" xfId="0" applyBorder="1" applyAlignment="1">
      <alignment horizontal="center" wrapText="1"/>
    </xf>
    <xf numFmtId="0" fontId="19" fillId="11" borderId="23" xfId="0" applyFont="1" applyFill="1" applyBorder="1" applyAlignment="1">
      <alignment horizontal="right"/>
    </xf>
    <xf numFmtId="0" fontId="0" fillId="11" borderId="23" xfId="0" applyFill="1" applyBorder="1" applyAlignment="1">
      <alignment horizontal="right"/>
    </xf>
    <xf numFmtId="0" fontId="19" fillId="11" borderId="23" xfId="0" applyFont="1" applyFill="1" applyBorder="1"/>
    <xf numFmtId="0" fontId="0" fillId="11" borderId="23" xfId="0" applyFill="1" applyBorder="1"/>
    <xf numFmtId="0" fontId="19" fillId="11" borderId="0" xfId="0" applyFont="1" applyFill="1" applyAlignment="1">
      <alignment horizontal="right"/>
    </xf>
    <xf numFmtId="0" fontId="0" fillId="11" borderId="0" xfId="0" applyFill="1" applyAlignment="1">
      <alignment horizontal="right"/>
    </xf>
    <xf numFmtId="0" fontId="19" fillId="11" borderId="1" xfId="0" applyFont="1" applyFill="1" applyBorder="1" applyAlignment="1">
      <alignment horizontal="right"/>
    </xf>
    <xf numFmtId="0" fontId="0" fillId="11" borderId="1" xfId="0" applyFill="1" applyBorder="1" applyAlignment="1">
      <alignment horizontal="right"/>
    </xf>
    <xf numFmtId="0" fontId="18" fillId="6" borderId="21" xfId="0" applyFont="1" applyFill="1" applyBorder="1" applyAlignment="1" applyProtection="1">
      <alignment horizontal="left" vertical="top" wrapText="1"/>
      <protection locked="0"/>
    </xf>
    <xf numFmtId="0" fontId="18" fillId="6" borderId="14" xfId="0" applyFont="1" applyFill="1" applyBorder="1" applyAlignment="1" applyProtection="1">
      <alignment horizontal="left" vertical="top" wrapText="1"/>
      <protection locked="0"/>
    </xf>
    <xf numFmtId="0" fontId="18" fillId="6" borderId="22" xfId="0" applyFont="1" applyFill="1" applyBorder="1" applyAlignment="1" applyProtection="1">
      <alignment horizontal="left" vertical="top" wrapText="1"/>
      <protection locked="0"/>
    </xf>
    <xf numFmtId="0" fontId="18" fillId="8" borderId="21" xfId="0" applyFont="1" applyFill="1" applyBorder="1" applyAlignment="1" applyProtection="1">
      <alignment horizontal="left" vertical="top" wrapText="1"/>
      <protection locked="0"/>
    </xf>
    <xf numFmtId="0" fontId="18" fillId="8" borderId="14" xfId="0" applyFont="1" applyFill="1" applyBorder="1" applyAlignment="1" applyProtection="1">
      <alignment horizontal="left" vertical="top" wrapText="1"/>
      <protection locked="0"/>
    </xf>
    <xf numFmtId="0" fontId="18" fillId="8" borderId="22" xfId="0" applyFont="1" applyFill="1" applyBorder="1" applyAlignment="1" applyProtection="1">
      <alignment horizontal="left" vertical="top" wrapText="1"/>
      <protection locked="0"/>
    </xf>
    <xf numFmtId="0" fontId="16" fillId="0" borderId="21" xfId="0" applyFont="1" applyBorder="1" applyAlignment="1" applyProtection="1">
      <alignment horizontal="left" vertical="top" wrapText="1"/>
      <protection locked="0"/>
    </xf>
    <xf numFmtId="0" fontId="16" fillId="0" borderId="14" xfId="0" applyFont="1" applyBorder="1" applyAlignment="1" applyProtection="1">
      <alignment horizontal="left" vertical="top" wrapText="1"/>
      <protection locked="0"/>
    </xf>
    <xf numFmtId="0" fontId="16" fillId="0" borderId="22"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5" xfId="0" applyFont="1" applyBorder="1" applyAlignment="1" applyProtection="1">
      <alignment horizontal="center" vertical="top" wrapText="1"/>
      <protection locked="0"/>
    </xf>
    <xf numFmtId="0" fontId="18" fillId="6" borderId="5" xfId="0" applyFont="1" applyFill="1" applyBorder="1" applyAlignment="1" applyProtection="1">
      <alignment horizontal="left" vertical="top" wrapText="1"/>
      <protection locked="0"/>
    </xf>
    <xf numFmtId="0" fontId="16" fillId="6" borderId="5" xfId="0" applyFont="1" applyFill="1" applyBorder="1" applyAlignment="1" applyProtection="1">
      <alignment horizontal="left" vertical="top" wrapText="1"/>
      <protection locked="0"/>
    </xf>
    <xf numFmtId="0" fontId="18" fillId="8" borderId="5" xfId="0" applyFont="1" applyFill="1" applyBorder="1" applyAlignment="1" applyProtection="1">
      <alignment horizontal="left" vertical="top" wrapText="1"/>
      <protection locked="0"/>
    </xf>
    <xf numFmtId="0" fontId="18" fillId="4" borderId="18" xfId="0" applyFont="1" applyFill="1" applyBorder="1" applyAlignment="1" applyProtection="1">
      <alignment horizontal="center" vertical="top" wrapText="1"/>
      <protection locked="0"/>
    </xf>
    <xf numFmtId="0" fontId="18" fillId="4" borderId="15" xfId="0" applyFont="1" applyFill="1" applyBorder="1" applyAlignment="1" applyProtection="1">
      <alignment horizontal="center" vertical="top" wrapText="1"/>
      <protection locked="0"/>
    </xf>
    <xf numFmtId="0" fontId="18" fillId="4" borderId="19" xfId="0" applyFont="1" applyFill="1" applyBorder="1" applyAlignment="1" applyProtection="1">
      <alignment horizontal="center" vertical="top" wrapText="1"/>
      <protection locked="0"/>
    </xf>
    <xf numFmtId="0" fontId="16" fillId="4" borderId="9" xfId="0" applyFont="1" applyFill="1" applyBorder="1" applyAlignment="1" applyProtection="1">
      <alignment horizontal="center" vertical="top" wrapText="1"/>
      <protection locked="0"/>
    </xf>
    <xf numFmtId="0" fontId="16" fillId="4" borderId="1" xfId="0" applyFont="1" applyFill="1" applyBorder="1" applyAlignment="1" applyProtection="1">
      <alignment horizontal="center" vertical="top" wrapText="1"/>
      <protection locked="0"/>
    </xf>
    <xf numFmtId="0" fontId="16" fillId="4" borderId="6" xfId="0" applyFont="1" applyFill="1" applyBorder="1" applyAlignment="1" applyProtection="1">
      <alignment horizontal="center" vertical="top" wrapText="1"/>
      <protection locked="0"/>
    </xf>
    <xf numFmtId="0" fontId="18" fillId="0" borderId="0" xfId="0" applyFont="1" applyAlignment="1" applyProtection="1">
      <alignment horizontal="left" vertical="top" wrapText="1"/>
      <protection locked="0"/>
    </xf>
    <xf numFmtId="0" fontId="17" fillId="0" borderId="16" xfId="0" applyFont="1" applyBorder="1" applyAlignment="1" applyProtection="1">
      <alignment horizontal="left" vertical="center" wrapText="1"/>
      <protection locked="0"/>
    </xf>
    <xf numFmtId="0" fontId="17" fillId="0" borderId="20"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26" fillId="0" borderId="0" xfId="4" applyFont="1" applyAlignment="1" applyProtection="1">
      <alignment horizontal="left" vertical="top" wrapText="1"/>
      <protection locked="0"/>
    </xf>
    <xf numFmtId="0" fontId="27" fillId="0" borderId="0" xfId="0" applyFont="1" applyAlignment="1">
      <alignment vertical="top" wrapText="1"/>
    </xf>
    <xf numFmtId="0" fontId="26" fillId="0" borderId="0" xfId="4" applyFont="1" applyAlignment="1" applyProtection="1">
      <alignment vertical="top" wrapText="1"/>
      <protection locked="0"/>
    </xf>
    <xf numFmtId="0" fontId="26" fillId="0" borderId="0" xfId="4" applyFont="1" applyAlignment="1" applyProtection="1">
      <alignment vertical="top" wrapText="1"/>
    </xf>
  </cellXfs>
  <cellStyles count="13">
    <cellStyle name="Comma" xfId="12" builtinId="3"/>
    <cellStyle name="Currency" xfId="1" builtinId="4"/>
    <cellStyle name="Currency 2" xfId="2" xr:uid="{00000000-0005-0000-0000-000001000000}"/>
    <cellStyle name="Currency 2 2" xfId="11" xr:uid="{00000000-0005-0000-0000-000002000000}"/>
    <cellStyle name="Currency 3" xfId="3" xr:uid="{00000000-0005-0000-0000-000003000000}"/>
    <cellStyle name="Hyperlink" xfId="4" builtinId="8"/>
    <cellStyle name="Normal" xfId="0" builtinId="0"/>
    <cellStyle name="Normal 2" xfId="5" xr:uid="{00000000-0005-0000-0000-000006000000}"/>
    <cellStyle name="Normal 2 2" xfId="6" xr:uid="{00000000-0005-0000-0000-000007000000}"/>
    <cellStyle name="Normal 3" xfId="7" xr:uid="{00000000-0005-0000-0000-000008000000}"/>
    <cellStyle name="Percent" xfId="8" builtinId="5"/>
    <cellStyle name="Percent 2" xfId="9" xr:uid="{00000000-0005-0000-0000-00000A000000}"/>
    <cellStyle name="Percent 3" xfId="10" xr:uid="{00000000-0005-0000-0000-00000B00000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99"/>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systems.appstate.edu/chrome-river" TargetMode="External"/><Relationship Id="rId1" Type="http://schemas.openxmlformats.org/officeDocument/2006/relationships/hyperlink" Target="https://acrobat.adobe.com/link/review?uri=urn%3Aaaid%3Ascds%3AUS%3A2e728238-09d3-4d03-bc3b-abbbbd1cc5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4"/>
  <sheetViews>
    <sheetView zoomScaleNormal="100" zoomScaleSheetLayoutView="110" zoomScalePageLayoutView="110" workbookViewId="0">
      <selection activeCell="A14" sqref="A14:F14"/>
    </sheetView>
  </sheetViews>
  <sheetFormatPr defaultColWidth="26.42578125" defaultRowHeight="11.25" x14ac:dyDescent="0.15"/>
  <cols>
    <col min="1" max="1" width="26.42578125" style="65"/>
    <col min="2" max="2" width="22.42578125" style="65" customWidth="1"/>
    <col min="3" max="3" width="48" style="65" customWidth="1"/>
    <col min="4" max="4" width="11" style="65" customWidth="1"/>
    <col min="5" max="16384" width="26.42578125" style="65"/>
  </cols>
  <sheetData>
    <row r="1" spans="1:6" ht="15" x14ac:dyDescent="0.2">
      <c r="A1" s="257" t="s">
        <v>50</v>
      </c>
      <c r="B1" s="258"/>
      <c r="C1" s="258"/>
      <c r="D1" s="258"/>
      <c r="E1" s="258"/>
      <c r="F1" s="258"/>
    </row>
    <row r="2" spans="1:6" ht="27.75" customHeight="1" x14ac:dyDescent="0.2">
      <c r="A2" s="254" t="s">
        <v>227</v>
      </c>
      <c r="B2" s="254"/>
      <c r="C2" s="254"/>
      <c r="D2" s="254"/>
      <c r="E2" s="255"/>
      <c r="F2" s="255"/>
    </row>
    <row r="3" spans="1:6" ht="6" customHeight="1" x14ac:dyDescent="0.15">
      <c r="A3" s="102"/>
      <c r="B3" s="102"/>
      <c r="C3" s="102"/>
      <c r="D3" s="102"/>
    </row>
    <row r="4" spans="1:6" ht="24.75" customHeight="1" x14ac:dyDescent="0.2">
      <c r="A4" s="254" t="s">
        <v>126</v>
      </c>
      <c r="B4" s="254"/>
      <c r="C4" s="254"/>
      <c r="D4" s="254"/>
      <c r="E4" s="255"/>
      <c r="F4" s="255"/>
    </row>
    <row r="5" spans="1:6" ht="8.1" customHeight="1" x14ac:dyDescent="0.15">
      <c r="A5" s="104"/>
      <c r="B5" s="102"/>
      <c r="C5" s="102"/>
      <c r="D5" s="102"/>
    </row>
    <row r="6" spans="1:6" x14ac:dyDescent="0.15">
      <c r="A6" s="256" t="s">
        <v>228</v>
      </c>
      <c r="B6" s="256"/>
      <c r="C6" s="256"/>
      <c r="D6" s="256"/>
    </row>
    <row r="7" spans="1:6" ht="13.5" customHeight="1" x14ac:dyDescent="0.2">
      <c r="A7" s="254" t="s">
        <v>127</v>
      </c>
      <c r="B7" s="254"/>
      <c r="C7" s="254"/>
      <c r="D7" s="254"/>
      <c r="E7" s="255"/>
      <c r="F7" s="255"/>
    </row>
    <row r="8" spans="1:6" ht="27.75" customHeight="1" x14ac:dyDescent="0.2">
      <c r="A8" s="254" t="s">
        <v>229</v>
      </c>
      <c r="B8" s="254"/>
      <c r="C8" s="254"/>
      <c r="D8" s="254"/>
      <c r="E8" s="255"/>
      <c r="F8" s="255"/>
    </row>
    <row r="9" spans="1:6" ht="30.95" customHeight="1" x14ac:dyDescent="0.2">
      <c r="A9" s="254" t="s">
        <v>202</v>
      </c>
      <c r="B9" s="254"/>
      <c r="C9" s="254"/>
      <c r="D9" s="254"/>
      <c r="E9" s="255"/>
      <c r="F9" s="255"/>
    </row>
    <row r="10" spans="1:6" hidden="1" x14ac:dyDescent="0.15">
      <c r="A10" s="102"/>
      <c r="B10" s="102"/>
      <c r="C10" s="102"/>
      <c r="D10" s="102"/>
    </row>
    <row r="11" spans="1:6" x14ac:dyDescent="0.15">
      <c r="A11" s="103" t="s">
        <v>4</v>
      </c>
      <c r="B11" s="102"/>
      <c r="C11" s="102"/>
      <c r="D11" s="102"/>
    </row>
    <row r="12" spans="1:6" ht="8.1" customHeight="1" x14ac:dyDescent="0.15">
      <c r="A12" s="102"/>
      <c r="B12" s="102"/>
      <c r="C12" s="102"/>
      <c r="D12" s="102"/>
    </row>
    <row r="13" spans="1:6" ht="48" customHeight="1" x14ac:dyDescent="0.2">
      <c r="A13" s="254" t="s">
        <v>128</v>
      </c>
      <c r="B13" s="254"/>
      <c r="C13" s="254"/>
      <c r="D13" s="254"/>
      <c r="E13" s="255"/>
      <c r="F13" s="255"/>
    </row>
    <row r="14" spans="1:6" ht="42.95" customHeight="1" x14ac:dyDescent="0.2">
      <c r="A14" s="254" t="s">
        <v>129</v>
      </c>
      <c r="B14" s="254"/>
      <c r="C14" s="254"/>
      <c r="D14" s="254"/>
      <c r="E14" s="255"/>
      <c r="F14" s="255"/>
    </row>
    <row r="15" spans="1:6" ht="40.5" customHeight="1" x14ac:dyDescent="0.2">
      <c r="A15" s="256" t="s">
        <v>130</v>
      </c>
      <c r="B15" s="256"/>
      <c r="C15" s="256"/>
      <c r="D15" s="256"/>
      <c r="E15" s="255"/>
      <c r="F15" s="255"/>
    </row>
    <row r="16" spans="1:6" ht="42.95" customHeight="1" x14ac:dyDescent="0.2">
      <c r="A16" s="261" t="s">
        <v>131</v>
      </c>
      <c r="B16" s="261"/>
      <c r="C16" s="261"/>
      <c r="D16" s="261"/>
      <c r="E16" s="255"/>
      <c r="F16" s="255"/>
    </row>
    <row r="17" spans="1:6" ht="13.5" thickBot="1" x14ac:dyDescent="0.25">
      <c r="A17" s="259"/>
      <c r="B17" s="260"/>
      <c r="C17" s="260"/>
      <c r="D17" s="260"/>
      <c r="E17" s="260"/>
      <c r="F17" s="260"/>
    </row>
    <row r="18" spans="1:6" x14ac:dyDescent="0.15">
      <c r="A18" s="256" t="s">
        <v>6</v>
      </c>
      <c r="B18" s="256"/>
      <c r="C18" s="256"/>
      <c r="D18" s="256"/>
    </row>
    <row r="19" spans="1:6" ht="8.1" customHeight="1" x14ac:dyDescent="0.15">
      <c r="A19" s="102"/>
      <c r="B19" s="102"/>
      <c r="C19" s="102"/>
      <c r="D19" s="102"/>
    </row>
    <row r="20" spans="1:6" x14ac:dyDescent="0.15">
      <c r="A20" s="256" t="s">
        <v>108</v>
      </c>
      <c r="B20" s="256"/>
      <c r="C20" s="256"/>
      <c r="D20" s="256"/>
    </row>
    <row r="21" spans="1:6" ht="36.75" customHeight="1" x14ac:dyDescent="0.2">
      <c r="A21" s="254" t="s">
        <v>132</v>
      </c>
      <c r="B21" s="254"/>
      <c r="C21" s="254"/>
      <c r="D21" s="254"/>
      <c r="E21" s="255"/>
      <c r="F21" s="255"/>
    </row>
    <row r="22" spans="1:6" ht="6.95" customHeight="1" x14ac:dyDescent="0.15">
      <c r="A22" s="102"/>
      <c r="B22" s="102"/>
      <c r="C22" s="102"/>
      <c r="D22" s="102"/>
    </row>
    <row r="23" spans="1:6" x14ac:dyDescent="0.15">
      <c r="A23" s="262" t="s">
        <v>110</v>
      </c>
      <c r="B23" s="262"/>
      <c r="C23" s="262"/>
      <c r="D23" s="262"/>
    </row>
    <row r="24" spans="1:6" ht="27" customHeight="1" x14ac:dyDescent="0.2">
      <c r="A24" s="254" t="s">
        <v>133</v>
      </c>
      <c r="B24" s="254"/>
      <c r="C24" s="254"/>
      <c r="D24" s="254"/>
      <c r="E24" s="255"/>
      <c r="F24" s="255"/>
    </row>
    <row r="25" spans="1:6" ht="6.95" customHeight="1" x14ac:dyDescent="0.15">
      <c r="A25" s="102"/>
      <c r="B25" s="102"/>
      <c r="C25" s="102"/>
      <c r="D25" s="102"/>
    </row>
    <row r="26" spans="1:6" x14ac:dyDescent="0.15">
      <c r="A26" s="256" t="s">
        <v>134</v>
      </c>
      <c r="B26" s="256"/>
      <c r="C26" s="256"/>
      <c r="D26" s="256"/>
    </row>
    <row r="27" spans="1:6" ht="26.25" customHeight="1" x14ac:dyDescent="0.15">
      <c r="A27" s="254" t="s">
        <v>193</v>
      </c>
      <c r="B27" s="254"/>
      <c r="C27" s="254"/>
      <c r="D27" s="254"/>
      <c r="E27" s="254"/>
      <c r="F27" s="254"/>
    </row>
    <row r="28" spans="1:6" ht="6.95" customHeight="1" x14ac:dyDescent="0.15">
      <c r="A28" s="102"/>
      <c r="B28" s="102"/>
      <c r="C28" s="102"/>
      <c r="D28" s="102"/>
    </row>
    <row r="29" spans="1:6" x14ac:dyDescent="0.15">
      <c r="A29" s="256" t="s">
        <v>161</v>
      </c>
      <c r="B29" s="256"/>
      <c r="C29" s="256"/>
      <c r="D29" s="256"/>
    </row>
    <row r="30" spans="1:6" ht="26.25" customHeight="1" x14ac:dyDescent="0.2">
      <c r="A30" s="254" t="s">
        <v>135</v>
      </c>
      <c r="B30" s="254"/>
      <c r="C30" s="254"/>
      <c r="D30" s="254"/>
      <c r="E30" s="255"/>
      <c r="F30" s="255"/>
    </row>
    <row r="31" spans="1:6" ht="6" customHeight="1" x14ac:dyDescent="0.15">
      <c r="A31" s="104"/>
      <c r="B31" s="104"/>
      <c r="C31" s="104"/>
      <c r="D31" s="104"/>
    </row>
    <row r="32" spans="1:6" x14ac:dyDescent="0.15">
      <c r="A32" s="256" t="s">
        <v>116</v>
      </c>
      <c r="B32" s="256"/>
      <c r="C32" s="256"/>
      <c r="D32" s="256"/>
    </row>
    <row r="33" spans="1:6" ht="27" customHeight="1" x14ac:dyDescent="0.2">
      <c r="A33" s="254" t="s">
        <v>136</v>
      </c>
      <c r="B33" s="254"/>
      <c r="C33" s="254"/>
      <c r="D33" s="254"/>
      <c r="E33" s="255"/>
      <c r="F33" s="255"/>
    </row>
    <row r="34" spans="1:6" ht="8.1" customHeight="1" x14ac:dyDescent="0.15">
      <c r="A34" s="104"/>
      <c r="B34" s="104"/>
      <c r="C34" s="104"/>
      <c r="D34" s="104"/>
    </row>
    <row r="35" spans="1:6" x14ac:dyDescent="0.15">
      <c r="A35" s="256" t="s">
        <v>111</v>
      </c>
      <c r="B35" s="256"/>
      <c r="C35" s="256"/>
      <c r="D35" s="256"/>
    </row>
    <row r="36" spans="1:6" ht="25.5" customHeight="1" x14ac:dyDescent="0.2">
      <c r="A36" s="254" t="s">
        <v>137</v>
      </c>
      <c r="B36" s="254"/>
      <c r="C36" s="254"/>
      <c r="D36" s="254"/>
      <c r="E36" s="255"/>
      <c r="F36" s="255"/>
    </row>
    <row r="37" spans="1:6" ht="8.1" customHeight="1" x14ac:dyDescent="0.15">
      <c r="A37" s="104"/>
      <c r="B37" s="104"/>
      <c r="C37" s="104"/>
      <c r="D37" s="104"/>
    </row>
    <row r="38" spans="1:6" x14ac:dyDescent="0.15">
      <c r="A38" s="256" t="s">
        <v>112</v>
      </c>
      <c r="B38" s="256"/>
      <c r="C38" s="256"/>
      <c r="D38" s="256"/>
    </row>
    <row r="39" spans="1:6" ht="15.75" customHeight="1" x14ac:dyDescent="0.2">
      <c r="A39" s="254" t="s">
        <v>0</v>
      </c>
      <c r="B39" s="254"/>
      <c r="C39" s="254"/>
      <c r="D39" s="254"/>
      <c r="E39" s="255"/>
      <c r="F39" s="255"/>
    </row>
    <row r="40" spans="1:6" ht="6.95" customHeight="1" x14ac:dyDescent="0.15">
      <c r="A40" s="105"/>
      <c r="B40" s="102"/>
      <c r="C40" s="102"/>
      <c r="D40" s="102"/>
    </row>
    <row r="41" spans="1:6" x14ac:dyDescent="0.15">
      <c r="A41" s="256" t="s">
        <v>3</v>
      </c>
      <c r="B41" s="256"/>
      <c r="C41" s="256"/>
      <c r="D41" s="256"/>
    </row>
    <row r="42" spans="1:6" ht="24" customHeight="1" x14ac:dyDescent="0.2">
      <c r="A42" s="254" t="s">
        <v>138</v>
      </c>
      <c r="B42" s="254"/>
      <c r="C42" s="254"/>
      <c r="D42" s="254"/>
      <c r="E42" s="255"/>
      <c r="F42" s="255"/>
    </row>
    <row r="43" spans="1:6" ht="8.1" customHeight="1" x14ac:dyDescent="0.15">
      <c r="A43" s="104"/>
      <c r="B43" s="104"/>
      <c r="C43" s="104"/>
      <c r="D43" s="104"/>
    </row>
    <row r="44" spans="1:6" ht="12" customHeight="1" x14ac:dyDescent="0.15">
      <c r="A44" s="256" t="s">
        <v>109</v>
      </c>
      <c r="B44" s="256"/>
      <c r="C44" s="256"/>
      <c r="D44" s="256"/>
    </row>
    <row r="45" spans="1:6" ht="27.75" customHeight="1" x14ac:dyDescent="0.2">
      <c r="A45" s="254" t="s">
        <v>139</v>
      </c>
      <c r="B45" s="254"/>
      <c r="C45" s="254"/>
      <c r="D45" s="254"/>
      <c r="E45" s="255"/>
      <c r="F45" s="255"/>
    </row>
    <row r="46" spans="1:6" ht="9.9499999999999993" customHeight="1" x14ac:dyDescent="0.15">
      <c r="A46" s="104"/>
      <c r="B46" s="104"/>
      <c r="C46" s="104"/>
      <c r="D46" s="104"/>
    </row>
    <row r="47" spans="1:6" x14ac:dyDescent="0.15">
      <c r="A47" s="256" t="s">
        <v>114</v>
      </c>
      <c r="B47" s="256"/>
      <c r="C47" s="256"/>
      <c r="D47" s="256"/>
    </row>
    <row r="48" spans="1:6" ht="37.5" customHeight="1" x14ac:dyDescent="0.2">
      <c r="A48" s="254" t="s">
        <v>140</v>
      </c>
      <c r="B48" s="254"/>
      <c r="C48" s="254"/>
      <c r="D48" s="254"/>
      <c r="E48" s="255"/>
      <c r="F48" s="255"/>
    </row>
    <row r="49" spans="1:6" ht="6.95" customHeight="1" x14ac:dyDescent="0.15">
      <c r="A49" s="102"/>
      <c r="B49" s="102"/>
      <c r="C49" s="102"/>
      <c r="D49" s="102"/>
    </row>
    <row r="50" spans="1:6" x14ac:dyDescent="0.15">
      <c r="A50" s="256" t="s">
        <v>115</v>
      </c>
      <c r="B50" s="256"/>
      <c r="C50" s="256"/>
      <c r="D50" s="256"/>
    </row>
    <row r="51" spans="1:6" ht="60.75" customHeight="1" x14ac:dyDescent="0.2">
      <c r="A51" s="254" t="s">
        <v>141</v>
      </c>
      <c r="B51" s="254"/>
      <c r="C51" s="254"/>
      <c r="D51" s="254"/>
      <c r="E51" s="255"/>
      <c r="F51" s="255"/>
    </row>
    <row r="52" spans="1:6" ht="3.95" customHeight="1" x14ac:dyDescent="0.15">
      <c r="A52" s="102"/>
      <c r="B52" s="102"/>
      <c r="C52" s="102"/>
      <c r="D52" s="102"/>
    </row>
    <row r="53" spans="1:6" ht="15.95" customHeight="1" x14ac:dyDescent="0.15">
      <c r="A53" s="256" t="s">
        <v>113</v>
      </c>
      <c r="B53" s="256"/>
      <c r="C53" s="256"/>
      <c r="D53" s="256"/>
    </row>
    <row r="54" spans="1:6" ht="47.25" customHeight="1" x14ac:dyDescent="0.2">
      <c r="A54" s="254" t="s">
        <v>142</v>
      </c>
      <c r="B54" s="254"/>
      <c r="C54" s="254"/>
      <c r="D54" s="254"/>
      <c r="E54" s="255"/>
      <c r="F54" s="255"/>
    </row>
    <row r="55" spans="1:6" ht="6" customHeight="1" x14ac:dyDescent="0.15">
      <c r="A55" s="106"/>
      <c r="B55" s="102"/>
      <c r="C55" s="102"/>
      <c r="D55" s="102"/>
    </row>
    <row r="56" spans="1:6" x14ac:dyDescent="0.15">
      <c r="A56" s="256" t="s">
        <v>117</v>
      </c>
      <c r="B56" s="256"/>
      <c r="C56" s="256"/>
      <c r="D56" s="256"/>
    </row>
    <row r="57" spans="1:6" ht="59.25" customHeight="1" x14ac:dyDescent="0.2">
      <c r="A57" s="254" t="s">
        <v>201</v>
      </c>
      <c r="B57" s="254"/>
      <c r="C57" s="254"/>
      <c r="D57" s="254"/>
      <c r="E57" s="255"/>
      <c r="F57" s="255"/>
    </row>
    <row r="58" spans="1:6" x14ac:dyDescent="0.15">
      <c r="A58" s="102"/>
      <c r="B58" s="102"/>
      <c r="C58" s="102"/>
      <c r="D58" s="102"/>
    </row>
    <row r="59" spans="1:6" x14ac:dyDescent="0.15">
      <c r="A59" s="106" t="s">
        <v>162</v>
      </c>
      <c r="B59" s="102"/>
      <c r="C59" s="102"/>
      <c r="D59" s="102"/>
    </row>
    <row r="60" spans="1:6" ht="24.75" customHeight="1" x14ac:dyDescent="0.2">
      <c r="A60" s="254" t="s">
        <v>143</v>
      </c>
      <c r="B60" s="254"/>
      <c r="C60" s="254"/>
      <c r="D60" s="254"/>
      <c r="E60" s="255"/>
      <c r="F60" s="255"/>
    </row>
    <row r="61" spans="1:6" ht="7.7" customHeight="1" x14ac:dyDescent="0.15">
      <c r="A61" s="102"/>
      <c r="B61" s="102"/>
      <c r="C61" s="102"/>
      <c r="D61" s="102"/>
    </row>
    <row r="62" spans="1:6" x14ac:dyDescent="0.15">
      <c r="A62" s="256" t="s">
        <v>118</v>
      </c>
      <c r="B62" s="256"/>
      <c r="C62" s="256"/>
      <c r="D62" s="256"/>
    </row>
    <row r="63" spans="1:6" ht="60" customHeight="1" x14ac:dyDescent="0.2">
      <c r="A63" s="254" t="s">
        <v>144</v>
      </c>
      <c r="B63" s="254"/>
      <c r="C63" s="254"/>
      <c r="D63" s="254"/>
      <c r="E63" s="255"/>
      <c r="F63" s="255"/>
    </row>
    <row r="64" spans="1:6" x14ac:dyDescent="0.15">
      <c r="A64" s="102"/>
      <c r="B64" s="102"/>
      <c r="C64" s="102"/>
      <c r="D64" s="102"/>
    </row>
    <row r="65" spans="1:6" ht="48.75" customHeight="1" x14ac:dyDescent="0.2">
      <c r="A65" s="254" t="s">
        <v>145</v>
      </c>
      <c r="B65" s="254"/>
      <c r="C65" s="254"/>
      <c r="D65" s="254"/>
      <c r="E65" s="255"/>
      <c r="F65" s="255"/>
    </row>
    <row r="66" spans="1:6" ht="6.95" customHeight="1" x14ac:dyDescent="0.15">
      <c r="A66" s="102"/>
      <c r="B66" s="102"/>
      <c r="C66" s="102"/>
      <c r="D66" s="102"/>
    </row>
    <row r="67" spans="1:6" x14ac:dyDescent="0.15">
      <c r="A67" s="256" t="s">
        <v>119</v>
      </c>
      <c r="B67" s="256"/>
      <c r="C67" s="256"/>
      <c r="D67" s="256"/>
    </row>
    <row r="68" spans="1:6" ht="60" customHeight="1" x14ac:dyDescent="0.2">
      <c r="A68" s="254" t="s">
        <v>146</v>
      </c>
      <c r="B68" s="254"/>
      <c r="C68" s="254"/>
      <c r="D68" s="254"/>
      <c r="E68" s="255"/>
      <c r="F68" s="255"/>
    </row>
    <row r="69" spans="1:6" x14ac:dyDescent="0.15">
      <c r="A69" s="104"/>
      <c r="B69" s="104"/>
      <c r="C69" s="104"/>
      <c r="D69" s="104"/>
    </row>
    <row r="70" spans="1:6" x14ac:dyDescent="0.15">
      <c r="A70" s="256" t="s">
        <v>121</v>
      </c>
      <c r="B70" s="256"/>
      <c r="C70" s="256"/>
      <c r="D70" s="256"/>
    </row>
    <row r="71" spans="1:6" ht="36" customHeight="1" x14ac:dyDescent="0.2">
      <c r="A71" s="254" t="s">
        <v>147</v>
      </c>
      <c r="B71" s="254"/>
      <c r="C71" s="254"/>
      <c r="D71" s="254"/>
      <c r="E71" s="255"/>
      <c r="F71" s="255"/>
    </row>
    <row r="72" spans="1:6" ht="6" customHeight="1" x14ac:dyDescent="0.15">
      <c r="A72" s="104"/>
      <c r="B72" s="104"/>
      <c r="C72" s="104"/>
      <c r="D72" s="104"/>
    </row>
    <row r="73" spans="1:6" x14ac:dyDescent="0.15">
      <c r="A73" s="256" t="s">
        <v>120</v>
      </c>
      <c r="B73" s="256"/>
      <c r="C73" s="256"/>
      <c r="D73" s="256"/>
    </row>
    <row r="74" spans="1:6" ht="24.75" customHeight="1" x14ac:dyDescent="0.2">
      <c r="A74" s="254" t="s">
        <v>148</v>
      </c>
      <c r="B74" s="254"/>
      <c r="C74" s="254"/>
      <c r="D74" s="254"/>
      <c r="E74" s="255"/>
      <c r="F74" s="255"/>
    </row>
    <row r="75" spans="1:6" x14ac:dyDescent="0.15">
      <c r="A75" s="106"/>
      <c r="B75" s="102"/>
      <c r="C75" s="102"/>
      <c r="D75" s="102"/>
    </row>
    <row r="76" spans="1:6" ht="12" customHeight="1" x14ac:dyDescent="0.15">
      <c r="A76" s="256" t="s">
        <v>124</v>
      </c>
      <c r="B76" s="256"/>
      <c r="C76" s="256"/>
      <c r="D76" s="256"/>
    </row>
    <row r="77" spans="1:6" ht="75" customHeight="1" x14ac:dyDescent="0.2">
      <c r="A77" s="254" t="s">
        <v>149</v>
      </c>
      <c r="B77" s="254"/>
      <c r="C77" s="254"/>
      <c r="D77" s="254"/>
      <c r="E77" s="255"/>
      <c r="F77" s="255"/>
    </row>
    <row r="78" spans="1:6" x14ac:dyDescent="0.15">
      <c r="A78" s="104"/>
      <c r="B78" s="104"/>
      <c r="C78" s="104"/>
      <c r="D78" s="104"/>
    </row>
    <row r="79" spans="1:6" x14ac:dyDescent="0.15">
      <c r="A79" s="256" t="s">
        <v>150</v>
      </c>
      <c r="B79" s="256"/>
      <c r="C79" s="256"/>
      <c r="D79" s="256"/>
    </row>
    <row r="80" spans="1:6" ht="47.25" customHeight="1" x14ac:dyDescent="0.2">
      <c r="A80" s="254" t="s">
        <v>151</v>
      </c>
      <c r="B80" s="254"/>
      <c r="C80" s="254"/>
      <c r="D80" s="254"/>
      <c r="E80" s="255"/>
      <c r="F80" s="255"/>
    </row>
    <row r="81" spans="1:6" x14ac:dyDescent="0.15">
      <c r="A81" s="102"/>
      <c r="B81" s="102"/>
      <c r="C81" s="102"/>
      <c r="D81" s="102"/>
    </row>
    <row r="82" spans="1:6" x14ac:dyDescent="0.15">
      <c r="A82" s="256" t="s">
        <v>12</v>
      </c>
      <c r="B82" s="256"/>
      <c r="C82" s="256"/>
      <c r="D82" s="256"/>
    </row>
    <row r="83" spans="1:6" ht="36" customHeight="1" x14ac:dyDescent="0.2">
      <c r="A83" s="254" t="s">
        <v>152</v>
      </c>
      <c r="B83" s="254"/>
      <c r="C83" s="254"/>
      <c r="D83" s="254"/>
      <c r="E83" s="255"/>
      <c r="F83" s="255"/>
    </row>
    <row r="84" spans="1:6" ht="6" customHeight="1" x14ac:dyDescent="0.15">
      <c r="A84" s="102"/>
      <c r="B84" s="102"/>
      <c r="C84" s="102"/>
      <c r="D84" s="102"/>
    </row>
    <row r="85" spans="1:6" x14ac:dyDescent="0.15">
      <c r="A85" s="256" t="s">
        <v>153</v>
      </c>
      <c r="B85" s="256"/>
      <c r="C85" s="256"/>
      <c r="D85" s="256"/>
    </row>
    <row r="86" spans="1:6" ht="36.75" customHeight="1" x14ac:dyDescent="0.2">
      <c r="A86" s="254" t="s">
        <v>154</v>
      </c>
      <c r="B86" s="254"/>
      <c r="C86" s="254"/>
      <c r="D86" s="254"/>
      <c r="E86" s="255"/>
      <c r="F86" s="255"/>
    </row>
    <row r="87" spans="1:6" x14ac:dyDescent="0.15">
      <c r="A87" s="102"/>
      <c r="B87" s="102"/>
      <c r="C87" s="102"/>
      <c r="D87" s="102"/>
    </row>
    <row r="88" spans="1:6" x14ac:dyDescent="0.15">
      <c r="A88" s="256" t="s">
        <v>155</v>
      </c>
      <c r="B88" s="256"/>
      <c r="C88" s="256"/>
      <c r="D88" s="256"/>
    </row>
    <row r="89" spans="1:6" ht="27" customHeight="1" x14ac:dyDescent="0.2">
      <c r="A89" s="254" t="s">
        <v>156</v>
      </c>
      <c r="B89" s="254"/>
      <c r="C89" s="254"/>
      <c r="D89" s="254"/>
      <c r="E89" s="255"/>
      <c r="F89" s="255"/>
    </row>
    <row r="90" spans="1:6" ht="10.7" customHeight="1" x14ac:dyDescent="0.15"/>
    <row r="94" spans="1:6" ht="9" customHeight="1" x14ac:dyDescent="0.15"/>
  </sheetData>
  <sheetProtection algorithmName="SHA-512" hashValue="e6efhtBE3tN4gUiLNeor/7+s5ZfFd3CL2tRVLvSG/c9Y5UruV+szaYDr6W3S95t4ZzSz1xuJm5zHU8yTfqobrQ==" saltValue="7MdbcV0OgZtEvmDjSUiVKQ==" spinCount="100000" sheet="1" objects="1" scenarios="1"/>
  <mergeCells count="59">
    <mergeCell ref="A51:F51"/>
    <mergeCell ref="A54:F54"/>
    <mergeCell ref="A57:F57"/>
    <mergeCell ref="A60:F60"/>
    <mergeCell ref="A63:F63"/>
    <mergeCell ref="A56:D56"/>
    <mergeCell ref="A77:F77"/>
    <mergeCell ref="A80:F80"/>
    <mergeCell ref="A83:F83"/>
    <mergeCell ref="A86:F86"/>
    <mergeCell ref="A1:F1"/>
    <mergeCell ref="A17:F17"/>
    <mergeCell ref="A21:F21"/>
    <mergeCell ref="A24:F24"/>
    <mergeCell ref="A27:F27"/>
    <mergeCell ref="A9:F9"/>
    <mergeCell ref="A13:F13"/>
    <mergeCell ref="A14:F14"/>
    <mergeCell ref="A15:F15"/>
    <mergeCell ref="A16:F16"/>
    <mergeCell ref="A23:D23"/>
    <mergeCell ref="A26:D26"/>
    <mergeCell ref="A50:D50"/>
    <mergeCell ref="A53:D53"/>
    <mergeCell ref="A89:F89"/>
    <mergeCell ref="A76:D76"/>
    <mergeCell ref="A62:D62"/>
    <mergeCell ref="A67:D67"/>
    <mergeCell ref="A70:D70"/>
    <mergeCell ref="A73:D73"/>
    <mergeCell ref="A65:F65"/>
    <mergeCell ref="A68:F68"/>
    <mergeCell ref="A71:F71"/>
    <mergeCell ref="A74:F74"/>
    <mergeCell ref="A88:D88"/>
    <mergeCell ref="A79:D79"/>
    <mergeCell ref="A82:D82"/>
    <mergeCell ref="A85:D85"/>
    <mergeCell ref="A39:F39"/>
    <mergeCell ref="A42:F42"/>
    <mergeCell ref="A45:F45"/>
    <mergeCell ref="A48:F48"/>
    <mergeCell ref="A38:D38"/>
    <mergeCell ref="A41:D41"/>
    <mergeCell ref="A44:D44"/>
    <mergeCell ref="A47:D47"/>
    <mergeCell ref="A36:F36"/>
    <mergeCell ref="A20:D20"/>
    <mergeCell ref="A6:D6"/>
    <mergeCell ref="A18:D18"/>
    <mergeCell ref="A2:F2"/>
    <mergeCell ref="A4:F4"/>
    <mergeCell ref="A7:F7"/>
    <mergeCell ref="A8:F8"/>
    <mergeCell ref="A29:D29"/>
    <mergeCell ref="A32:D32"/>
    <mergeCell ref="A35:D35"/>
    <mergeCell ref="A30:F30"/>
    <mergeCell ref="A33:F33"/>
  </mergeCells>
  <phoneticPr fontId="14" type="noConversion"/>
  <printOptions horizontalCentered="1" verticalCentered="1"/>
  <pageMargins left="0.25" right="0.25" top="0.75" bottom="0.75" header="0.3" footer="0.3"/>
  <pageSetup scale="77" fitToHeight="2" orientation="portrait" horizontalDpi="300" verticalDpi="300" r:id="rId1"/>
  <headerFooter>
    <oddHeader>&amp;C&amp;"Tahoma,Regular"&amp;9Appalachian State University - Office of Sponsored Programs</oddHeader>
    <oddFooter>&amp;R&amp;"Tahoma,Regular"&amp;8version - TDC 21 August 2017</oddFooter>
  </headerFooter>
  <extLst>
    <ext xmlns:mx="http://schemas.microsoft.com/office/mac/excel/2008/main" uri="{64002731-A6B0-56B0-2670-7721B7C09600}">
      <mx:PLV Mode="1"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846A0-D1BA-477A-A581-FE5EA57955F5}">
  <dimension ref="A2:G9"/>
  <sheetViews>
    <sheetView workbookViewId="0">
      <selection activeCell="B10" sqref="B10"/>
    </sheetView>
  </sheetViews>
  <sheetFormatPr defaultRowHeight="12.75" x14ac:dyDescent="0.2"/>
  <sheetData>
    <row r="2" spans="1:7" x14ac:dyDescent="0.2">
      <c r="A2" s="140"/>
      <c r="B2" s="141" t="s">
        <v>194</v>
      </c>
      <c r="C2" s="142" t="s">
        <v>195</v>
      </c>
      <c r="D2" s="142" t="s">
        <v>196</v>
      </c>
      <c r="E2" s="142" t="s">
        <v>213</v>
      </c>
      <c r="F2" s="141" t="s">
        <v>222</v>
      </c>
      <c r="G2" s="141" t="s">
        <v>223</v>
      </c>
    </row>
    <row r="3" spans="1:7" x14ac:dyDescent="0.2">
      <c r="A3" s="143" t="s">
        <v>197</v>
      </c>
      <c r="B3" s="144">
        <v>0.3226</v>
      </c>
      <c r="C3" s="145">
        <f>B3*1.005</f>
        <v>0.32421299999999997</v>
      </c>
      <c r="D3" s="146">
        <f>C3*1.005</f>
        <v>0.32583406499999995</v>
      </c>
      <c r="E3" s="145">
        <f>D3*1.005</f>
        <v>0.32746323532499994</v>
      </c>
      <c r="F3" s="146">
        <f>E3*1.005</f>
        <v>0.32910055150162493</v>
      </c>
      <c r="G3" s="147">
        <f>F3*1.005</f>
        <v>0.330746054259133</v>
      </c>
    </row>
    <row r="4" spans="1:7" x14ac:dyDescent="0.2">
      <c r="A4" s="148"/>
      <c r="B4" s="149"/>
      <c r="C4" s="150"/>
      <c r="D4" s="149"/>
      <c r="E4" s="150"/>
      <c r="F4" s="149"/>
      <c r="G4" s="151"/>
    </row>
    <row r="5" spans="1:7" x14ac:dyDescent="0.2">
      <c r="A5" s="143" t="s">
        <v>198</v>
      </c>
      <c r="B5" s="152">
        <v>0.44629999999999997</v>
      </c>
      <c r="C5" s="153">
        <f>B5*1.005</f>
        <v>0.44853149999999992</v>
      </c>
      <c r="D5" s="152">
        <f>C5*1.005</f>
        <v>0.45077415749999988</v>
      </c>
      <c r="E5" s="153">
        <f>D5*1.005</f>
        <v>0.45302802828749983</v>
      </c>
      <c r="F5" s="152">
        <f>E5*1.005</f>
        <v>0.4552931684289373</v>
      </c>
      <c r="G5" s="154">
        <f>F5*1.005</f>
        <v>0.45756963427108194</v>
      </c>
    </row>
    <row r="6" spans="1:7" x14ac:dyDescent="0.2">
      <c r="A6" s="148"/>
      <c r="B6" s="149"/>
      <c r="C6" s="150"/>
      <c r="D6" s="149"/>
      <c r="E6" s="150"/>
      <c r="F6" s="149"/>
      <c r="G6" s="151"/>
    </row>
    <row r="7" spans="1:7" x14ac:dyDescent="0.2">
      <c r="A7" s="143" t="s">
        <v>199</v>
      </c>
      <c r="B7" s="152">
        <v>9.1499999999999998E-2</v>
      </c>
      <c r="C7" s="153">
        <f>B7*1.005</f>
        <v>9.1957499999999984E-2</v>
      </c>
      <c r="D7" s="152">
        <f>C7*1.005</f>
        <v>9.2417287499999973E-2</v>
      </c>
      <c r="E7" s="153">
        <f>D7*1.005</f>
        <v>9.2879373937499968E-2</v>
      </c>
      <c r="F7" s="152">
        <f>E7*1.005</f>
        <v>9.3343770807187462E-2</v>
      </c>
      <c r="G7" s="154">
        <f>F7*1.005</f>
        <v>9.3810489661223392E-2</v>
      </c>
    </row>
    <row r="8" spans="1:7" x14ac:dyDescent="0.2">
      <c r="A8" s="148"/>
      <c r="B8" s="149"/>
      <c r="C8" s="150"/>
      <c r="D8" s="149"/>
      <c r="E8" s="150"/>
      <c r="F8" s="149"/>
      <c r="G8" s="151"/>
    </row>
    <row r="9" spans="1:7" x14ac:dyDescent="0.2">
      <c r="A9" s="143" t="s">
        <v>200</v>
      </c>
      <c r="B9" s="152">
        <v>0.23069999999999999</v>
      </c>
      <c r="C9" s="153">
        <f>B9*1.005</f>
        <v>0.23185349999999996</v>
      </c>
      <c r="D9" s="152">
        <f>C9*1.005</f>
        <v>0.23301276749999994</v>
      </c>
      <c r="E9" s="153">
        <f>D9*1.005</f>
        <v>0.23417783133749992</v>
      </c>
      <c r="F9" s="152">
        <f>E9*1.005</f>
        <v>0.2353487204941874</v>
      </c>
      <c r="G9" s="154">
        <f>F9*1.005</f>
        <v>0.23652546409665831</v>
      </c>
    </row>
  </sheetData>
  <sheetProtection algorithmName="SHA-512" hashValue="eFEM5m5FPk5X4L5PC/tK3GQ4NKn+tzKr2w7bOacnnMjRbJKaeNH+1DaYtdIImdeA7T2NERPgamBSE8bdRaR1+w==" saltValue="7clzYkfA/nRCHFhVsrfsO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11"/>
  <sheetViews>
    <sheetView tabSelected="1" view="pageLayout" zoomScale="70" zoomScaleNormal="70" zoomScaleSheetLayoutView="86" zoomScalePageLayoutView="70" workbookViewId="0">
      <selection activeCell="E20" sqref="E20"/>
    </sheetView>
  </sheetViews>
  <sheetFormatPr defaultColWidth="15.42578125" defaultRowHeight="15" x14ac:dyDescent="0.2"/>
  <cols>
    <col min="1" max="1" width="14.140625" style="1" customWidth="1"/>
    <col min="2" max="2" width="8.28515625" style="2" customWidth="1"/>
    <col min="3" max="4" width="15.42578125" style="2" customWidth="1"/>
    <col min="5" max="5" width="8.28515625" style="2" customWidth="1"/>
    <col min="6" max="6" width="9.7109375" style="2" customWidth="1"/>
    <col min="7" max="7" width="13.42578125" style="2" customWidth="1"/>
    <col min="8" max="8" width="13" style="2" customWidth="1"/>
    <col min="9" max="9" width="6.7109375" style="2" customWidth="1"/>
    <col min="10" max="10" width="12.140625" style="2" customWidth="1"/>
    <col min="11" max="11" width="5.42578125" style="2" customWidth="1"/>
    <col min="12" max="13" width="15.42578125" style="2" customWidth="1"/>
    <col min="14" max="14" width="17.42578125" style="2" customWidth="1"/>
    <col min="15" max="15" width="18.42578125" style="2" customWidth="1"/>
    <col min="16" max="16" width="12.5703125" style="2" bestFit="1" customWidth="1"/>
    <col min="17" max="17" width="6.7109375" style="2" bestFit="1" customWidth="1"/>
    <col min="18" max="18" width="11.140625" style="2" bestFit="1" customWidth="1"/>
    <col min="19" max="19" width="4.85546875" style="2" bestFit="1" customWidth="1"/>
    <col min="20" max="20" width="18.28515625" style="2" customWidth="1"/>
    <col min="21" max="21" width="15.140625" style="2" customWidth="1"/>
    <col min="22" max="22" width="18.5703125" style="2" customWidth="1"/>
    <col min="23" max="16384" width="15.42578125" style="2"/>
  </cols>
  <sheetData>
    <row r="1" spans="1:22" ht="21.75" customHeight="1" x14ac:dyDescent="0.2">
      <c r="A1" s="108" t="s">
        <v>43</v>
      </c>
      <c r="B1" s="109"/>
      <c r="C1" s="109"/>
      <c r="D1" s="109"/>
      <c r="E1" s="109"/>
      <c r="F1" s="109"/>
      <c r="G1" s="109"/>
      <c r="H1" s="109"/>
      <c r="I1" s="109"/>
      <c r="J1" s="265" t="s">
        <v>169</v>
      </c>
      <c r="K1" s="266"/>
      <c r="L1" s="266"/>
      <c r="M1" s="253"/>
      <c r="N1" s="267" t="s">
        <v>170</v>
      </c>
      <c r="O1" s="268"/>
      <c r="P1" s="253"/>
    </row>
    <row r="2" spans="1:22" x14ac:dyDescent="0.2">
      <c r="A2" s="263" t="s">
        <v>171</v>
      </c>
      <c r="B2" s="264"/>
      <c r="C2" s="264"/>
      <c r="D2" s="264"/>
      <c r="E2" s="264"/>
      <c r="F2" s="264"/>
      <c r="G2" s="264"/>
      <c r="H2" s="264"/>
      <c r="I2" s="109"/>
      <c r="J2" s="110" t="s">
        <v>2</v>
      </c>
      <c r="K2" s="111"/>
      <c r="L2" s="112"/>
      <c r="M2" s="113"/>
      <c r="N2" s="113"/>
      <c r="O2" s="109"/>
      <c r="P2" s="109"/>
    </row>
    <row r="3" spans="1:22" ht="15.75" thickBot="1" x14ac:dyDescent="0.25">
      <c r="A3" s="1" t="s">
        <v>35</v>
      </c>
      <c r="B3" s="39" t="s">
        <v>98</v>
      </c>
      <c r="C3" s="39"/>
      <c r="D3" s="39"/>
      <c r="E3" s="39"/>
      <c r="F3" s="40"/>
      <c r="G3" s="40"/>
      <c r="H3" s="40"/>
      <c r="I3" s="41"/>
      <c r="J3" s="41"/>
      <c r="K3" s="41"/>
      <c r="L3" s="41"/>
      <c r="M3" s="41"/>
      <c r="N3" s="40"/>
      <c r="O3" s="40"/>
      <c r="P3" s="40"/>
    </row>
    <row r="4" spans="1:22" ht="15.75" thickBot="1" x14ac:dyDescent="0.25">
      <c r="A4" s="4"/>
      <c r="B4" s="23"/>
      <c r="C4" s="23"/>
      <c r="D4" s="23"/>
      <c r="E4" s="23"/>
      <c r="F4" s="5"/>
      <c r="G4" s="5"/>
      <c r="H4" s="274" t="s">
        <v>209</v>
      </c>
      <c r="I4" s="275"/>
      <c r="J4" s="275"/>
      <c r="K4" s="275"/>
      <c r="L4" s="275"/>
      <c r="M4" s="275"/>
      <c r="N4" s="275"/>
      <c r="O4" s="276"/>
      <c r="P4" s="269" t="s">
        <v>203</v>
      </c>
      <c r="Q4" s="270"/>
      <c r="R4" s="270"/>
      <c r="S4" s="270"/>
      <c r="T4" s="270"/>
      <c r="U4" s="270"/>
      <c r="V4" s="271"/>
    </row>
    <row r="5" spans="1:22" x14ac:dyDescent="0.2">
      <c r="A5" s="32"/>
      <c r="B5" s="21"/>
      <c r="C5" s="21"/>
      <c r="D5" s="21"/>
      <c r="E5" s="21"/>
      <c r="F5" s="21"/>
      <c r="G5" s="21"/>
      <c r="H5" s="24" t="s">
        <v>34</v>
      </c>
      <c r="I5" s="42" t="s">
        <v>28</v>
      </c>
      <c r="J5" s="24" t="s">
        <v>22</v>
      </c>
      <c r="K5" s="42" t="s">
        <v>28</v>
      </c>
      <c r="L5" s="27" t="s">
        <v>26</v>
      </c>
      <c r="M5" s="7" t="s">
        <v>27</v>
      </c>
      <c r="N5" s="7" t="s">
        <v>32</v>
      </c>
      <c r="O5" s="6" t="s">
        <v>33</v>
      </c>
      <c r="P5" s="176" t="s">
        <v>34</v>
      </c>
      <c r="Q5" s="177" t="s">
        <v>28</v>
      </c>
      <c r="R5" s="178" t="s">
        <v>22</v>
      </c>
      <c r="S5" s="177" t="s">
        <v>28</v>
      </c>
      <c r="T5" s="177" t="s">
        <v>204</v>
      </c>
      <c r="U5" s="179" t="s">
        <v>32</v>
      </c>
      <c r="V5" s="180" t="s">
        <v>23</v>
      </c>
    </row>
    <row r="6" spans="1:22" x14ac:dyDescent="0.2">
      <c r="A6" s="2"/>
      <c r="B6" s="35"/>
      <c r="C6" s="21"/>
      <c r="D6" s="21"/>
      <c r="E6" s="21"/>
      <c r="F6" s="21"/>
      <c r="G6" s="21"/>
      <c r="H6" s="24" t="s">
        <v>29</v>
      </c>
      <c r="I6" s="24"/>
      <c r="J6" s="24" t="s">
        <v>29</v>
      </c>
      <c r="K6" s="24"/>
      <c r="L6" s="27"/>
      <c r="M6" s="7" t="s">
        <v>25</v>
      </c>
      <c r="N6" s="7" t="s">
        <v>31</v>
      </c>
      <c r="P6" s="176" t="s">
        <v>29</v>
      </c>
      <c r="Q6" s="178"/>
      <c r="R6" s="178" t="s">
        <v>29</v>
      </c>
      <c r="S6" s="178"/>
      <c r="T6" s="178" t="s">
        <v>205</v>
      </c>
      <c r="U6" s="179" t="s">
        <v>31</v>
      </c>
      <c r="V6" s="181"/>
    </row>
    <row r="7" spans="1:22" x14ac:dyDescent="0.2">
      <c r="A7" s="8" t="s">
        <v>39</v>
      </c>
      <c r="B7" s="21" t="s">
        <v>55</v>
      </c>
      <c r="C7" s="21"/>
      <c r="D7" s="21"/>
      <c r="E7" s="21"/>
      <c r="F7" s="21"/>
      <c r="G7" s="21"/>
      <c r="H7" s="21"/>
      <c r="I7" s="21"/>
      <c r="J7" s="21"/>
      <c r="K7" s="21"/>
      <c r="L7" s="20"/>
      <c r="M7" s="9"/>
      <c r="N7" s="9"/>
      <c r="P7" s="182"/>
      <c r="Q7" s="183"/>
      <c r="R7" s="183"/>
      <c r="S7" s="183"/>
      <c r="T7" s="183"/>
      <c r="U7" s="183"/>
      <c r="V7" s="181"/>
    </row>
    <row r="8" spans="1:22" x14ac:dyDescent="0.2">
      <c r="A8" s="28">
        <v>611180</v>
      </c>
      <c r="B8" s="21">
        <v>1</v>
      </c>
      <c r="C8" s="51" t="s">
        <v>24</v>
      </c>
      <c r="D8" s="39"/>
      <c r="E8" s="39"/>
      <c r="F8" s="39"/>
      <c r="G8" s="21"/>
      <c r="H8" s="62">
        <v>0</v>
      </c>
      <c r="I8" s="50">
        <f t="shared" ref="I8:I13" si="0">H8*9</f>
        <v>0</v>
      </c>
      <c r="J8" s="62">
        <v>0</v>
      </c>
      <c r="K8" s="50">
        <f t="shared" ref="K8:K13" si="1">J8*3</f>
        <v>0</v>
      </c>
      <c r="L8" s="19">
        <v>0</v>
      </c>
      <c r="M8" s="47">
        <f t="shared" ref="M8:M12" si="2">L8*H8+L8/9*3*J8</f>
        <v>0</v>
      </c>
      <c r="N8" s="155">
        <f>M8*'Fringe Rates'!$B$3</f>
        <v>0</v>
      </c>
      <c r="O8" s="47">
        <f t="shared" ref="O8:O13" si="3">M8+N8</f>
        <v>0</v>
      </c>
      <c r="P8" s="184">
        <v>0</v>
      </c>
      <c r="Q8" s="185">
        <f t="shared" ref="Q8:Q13" si="4">P8*9</f>
        <v>0</v>
      </c>
      <c r="R8" s="186">
        <v>0</v>
      </c>
      <c r="S8" s="185">
        <f t="shared" ref="S8:S13" si="5">R8*3</f>
        <v>0</v>
      </c>
      <c r="T8" s="187">
        <f>L8*P8+L8/9*3*R8</f>
        <v>0</v>
      </c>
      <c r="U8" s="188">
        <f>T8*'Fringe Rates'!$B$3</f>
        <v>0</v>
      </c>
      <c r="V8" s="189">
        <f t="shared" ref="V8:V13" si="6">T8+U8</f>
        <v>0</v>
      </c>
    </row>
    <row r="9" spans="1:22" x14ac:dyDescent="0.2">
      <c r="A9" s="28">
        <v>611180</v>
      </c>
      <c r="B9" s="21">
        <v>2</v>
      </c>
      <c r="C9" s="51" t="s">
        <v>24</v>
      </c>
      <c r="D9" s="39"/>
      <c r="E9" s="39"/>
      <c r="F9" s="39"/>
      <c r="G9" s="21"/>
      <c r="H9" s="62">
        <v>0</v>
      </c>
      <c r="I9" s="50">
        <f t="shared" si="0"/>
        <v>0</v>
      </c>
      <c r="J9" s="62">
        <v>0</v>
      </c>
      <c r="K9" s="50">
        <f t="shared" si="1"/>
        <v>0</v>
      </c>
      <c r="L9" s="19">
        <v>0</v>
      </c>
      <c r="M9" s="47">
        <f t="shared" si="2"/>
        <v>0</v>
      </c>
      <c r="N9" s="155">
        <f>M9*'Fringe Rates'!$B$3</f>
        <v>0</v>
      </c>
      <c r="O9" s="47">
        <f t="shared" si="3"/>
        <v>0</v>
      </c>
      <c r="P9" s="184">
        <v>0</v>
      </c>
      <c r="Q9" s="185">
        <f t="shared" si="4"/>
        <v>0</v>
      </c>
      <c r="R9" s="186">
        <v>0</v>
      </c>
      <c r="S9" s="185">
        <f t="shared" si="5"/>
        <v>0</v>
      </c>
      <c r="T9" s="187">
        <f t="shared" ref="T9:T13" si="7">L9*P9+L9/9*3*R9</f>
        <v>0</v>
      </c>
      <c r="U9" s="188">
        <f>T9*'Fringe Rates'!$B$3</f>
        <v>0</v>
      </c>
      <c r="V9" s="189">
        <f t="shared" si="6"/>
        <v>0</v>
      </c>
    </row>
    <row r="10" spans="1:22" x14ac:dyDescent="0.2">
      <c r="A10" s="28">
        <v>611180</v>
      </c>
      <c r="B10" s="21">
        <v>3</v>
      </c>
      <c r="C10" s="51" t="s">
        <v>24</v>
      </c>
      <c r="D10" s="39"/>
      <c r="E10" s="39"/>
      <c r="F10" s="39"/>
      <c r="G10" s="21"/>
      <c r="H10" s="62">
        <v>0</v>
      </c>
      <c r="I10" s="50">
        <f t="shared" si="0"/>
        <v>0</v>
      </c>
      <c r="J10" s="62">
        <v>0</v>
      </c>
      <c r="K10" s="50">
        <f t="shared" si="1"/>
        <v>0</v>
      </c>
      <c r="L10" s="19">
        <v>0</v>
      </c>
      <c r="M10" s="47">
        <f t="shared" si="2"/>
        <v>0</v>
      </c>
      <c r="N10" s="155">
        <f>M10*'Fringe Rates'!$B$3</f>
        <v>0</v>
      </c>
      <c r="O10" s="47">
        <f t="shared" si="3"/>
        <v>0</v>
      </c>
      <c r="P10" s="184">
        <v>0</v>
      </c>
      <c r="Q10" s="185">
        <f t="shared" si="4"/>
        <v>0</v>
      </c>
      <c r="R10" s="186">
        <v>0</v>
      </c>
      <c r="S10" s="185">
        <f t="shared" si="5"/>
        <v>0</v>
      </c>
      <c r="T10" s="187">
        <f t="shared" si="7"/>
        <v>0</v>
      </c>
      <c r="U10" s="188">
        <f>T10*'Fringe Rates'!$B$3</f>
        <v>0</v>
      </c>
      <c r="V10" s="189">
        <f t="shared" si="6"/>
        <v>0</v>
      </c>
    </row>
    <row r="11" spans="1:22" x14ac:dyDescent="0.2">
      <c r="A11" s="28">
        <v>611180</v>
      </c>
      <c r="B11" s="21">
        <v>4</v>
      </c>
      <c r="C11" s="51" t="s">
        <v>24</v>
      </c>
      <c r="D11" s="39"/>
      <c r="E11" s="39"/>
      <c r="F11" s="39"/>
      <c r="G11" s="21"/>
      <c r="H11" s="62">
        <v>0</v>
      </c>
      <c r="I11" s="50">
        <f t="shared" si="0"/>
        <v>0</v>
      </c>
      <c r="J11" s="62">
        <v>0</v>
      </c>
      <c r="K11" s="50">
        <f t="shared" si="1"/>
        <v>0</v>
      </c>
      <c r="L11" s="19">
        <v>0</v>
      </c>
      <c r="M11" s="47">
        <f t="shared" si="2"/>
        <v>0</v>
      </c>
      <c r="N11" s="155">
        <f>M11*'Fringe Rates'!$B$3</f>
        <v>0</v>
      </c>
      <c r="O11" s="47">
        <f t="shared" si="3"/>
        <v>0</v>
      </c>
      <c r="P11" s="184">
        <v>0</v>
      </c>
      <c r="Q11" s="185">
        <f t="shared" si="4"/>
        <v>0</v>
      </c>
      <c r="R11" s="186">
        <v>0</v>
      </c>
      <c r="S11" s="185">
        <f t="shared" si="5"/>
        <v>0</v>
      </c>
      <c r="T11" s="187">
        <f t="shared" si="7"/>
        <v>0</v>
      </c>
      <c r="U11" s="188">
        <f>T11*'Fringe Rates'!$B$3</f>
        <v>0</v>
      </c>
      <c r="V11" s="189">
        <f t="shared" si="6"/>
        <v>0</v>
      </c>
    </row>
    <row r="12" spans="1:22" x14ac:dyDescent="0.2">
      <c r="A12" s="28">
        <v>611180</v>
      </c>
      <c r="B12" s="21">
        <v>5</v>
      </c>
      <c r="C12" s="51" t="s">
        <v>24</v>
      </c>
      <c r="D12" s="39"/>
      <c r="E12" s="39"/>
      <c r="F12" s="39"/>
      <c r="G12" s="21"/>
      <c r="H12" s="62">
        <v>0</v>
      </c>
      <c r="I12" s="50">
        <f t="shared" si="0"/>
        <v>0</v>
      </c>
      <c r="J12" s="62">
        <v>0</v>
      </c>
      <c r="K12" s="50">
        <f t="shared" si="1"/>
        <v>0</v>
      </c>
      <c r="L12" s="19">
        <v>0</v>
      </c>
      <c r="M12" s="47">
        <f t="shared" si="2"/>
        <v>0</v>
      </c>
      <c r="N12" s="155">
        <f>M12*'Fringe Rates'!$B$3</f>
        <v>0</v>
      </c>
      <c r="O12" s="47">
        <f t="shared" si="3"/>
        <v>0</v>
      </c>
      <c r="P12" s="184">
        <v>0</v>
      </c>
      <c r="Q12" s="185">
        <f t="shared" si="4"/>
        <v>0</v>
      </c>
      <c r="R12" s="186">
        <v>0</v>
      </c>
      <c r="S12" s="185">
        <f t="shared" si="5"/>
        <v>0</v>
      </c>
      <c r="T12" s="187">
        <f t="shared" si="7"/>
        <v>0</v>
      </c>
      <c r="U12" s="188">
        <f>T12*'Fringe Rates'!$B$3</f>
        <v>0</v>
      </c>
      <c r="V12" s="189">
        <f t="shared" si="6"/>
        <v>0</v>
      </c>
    </row>
    <row r="13" spans="1:22" x14ac:dyDescent="0.2">
      <c r="A13" s="28">
        <v>611180</v>
      </c>
      <c r="B13" s="21">
        <v>6</v>
      </c>
      <c r="C13" s="51" t="s">
        <v>24</v>
      </c>
      <c r="D13" s="39"/>
      <c r="E13" s="39"/>
      <c r="F13" s="39"/>
      <c r="G13" s="21"/>
      <c r="H13" s="62">
        <v>0</v>
      </c>
      <c r="I13" s="50">
        <f t="shared" si="0"/>
        <v>0</v>
      </c>
      <c r="J13" s="62">
        <v>0</v>
      </c>
      <c r="K13" s="50">
        <f t="shared" si="1"/>
        <v>0</v>
      </c>
      <c r="L13" s="19">
        <v>0</v>
      </c>
      <c r="M13" s="47">
        <f>L13*H13+L13/9*3*J13</f>
        <v>0</v>
      </c>
      <c r="N13" s="155">
        <f>M13*'Fringe Rates'!$B$3</f>
        <v>0</v>
      </c>
      <c r="O13" s="47">
        <f t="shared" si="3"/>
        <v>0</v>
      </c>
      <c r="P13" s="184">
        <v>0</v>
      </c>
      <c r="Q13" s="185">
        <f t="shared" si="4"/>
        <v>0</v>
      </c>
      <c r="R13" s="186">
        <v>0</v>
      </c>
      <c r="S13" s="185">
        <f t="shared" si="5"/>
        <v>0</v>
      </c>
      <c r="T13" s="187">
        <f t="shared" si="7"/>
        <v>0</v>
      </c>
      <c r="U13" s="188">
        <f>T13*'Fringe Rates'!$B$3</f>
        <v>0</v>
      </c>
      <c r="V13" s="189">
        <f t="shared" si="6"/>
        <v>0</v>
      </c>
    </row>
    <row r="14" spans="1:22" x14ac:dyDescent="0.2">
      <c r="A14" s="28"/>
      <c r="B14" s="21"/>
      <c r="C14" s="21"/>
      <c r="D14" s="21"/>
      <c r="E14" s="21"/>
      <c r="F14" s="21"/>
      <c r="G14" s="21"/>
      <c r="H14" s="31"/>
      <c r="I14" s="31"/>
      <c r="J14" s="31"/>
      <c r="K14" s="31"/>
      <c r="L14" s="26"/>
      <c r="M14" s="29"/>
      <c r="N14" s="29"/>
      <c r="O14" s="29"/>
      <c r="P14" s="190"/>
      <c r="Q14" s="191"/>
      <c r="R14" s="191"/>
      <c r="S14" s="191"/>
      <c r="T14" s="191"/>
      <c r="U14" s="191"/>
      <c r="V14" s="192"/>
    </row>
    <row r="15" spans="1:22" x14ac:dyDescent="0.2">
      <c r="A15" s="28"/>
      <c r="B15" s="55" t="s">
        <v>56</v>
      </c>
      <c r="C15" s="55"/>
      <c r="D15" s="55"/>
      <c r="E15" s="55"/>
      <c r="F15" s="55"/>
      <c r="G15" s="55"/>
      <c r="H15" s="55"/>
      <c r="I15" s="55"/>
      <c r="J15" s="55"/>
      <c r="K15" s="55"/>
      <c r="L15" s="56"/>
      <c r="M15" s="57">
        <f>SUM(M8:M13)</f>
        <v>0</v>
      </c>
      <c r="N15" s="57">
        <f>SUM(N8:N13)</f>
        <v>0</v>
      </c>
      <c r="O15" s="57">
        <f>SUM(O8:O13)</f>
        <v>0</v>
      </c>
      <c r="P15" s="193"/>
      <c r="Q15" s="187"/>
      <c r="R15" s="187"/>
      <c r="S15" s="187"/>
      <c r="T15" s="187">
        <f>SUM(T8:T13)</f>
        <v>0</v>
      </c>
      <c r="U15" s="187">
        <f>SUM(U8:U13)</f>
        <v>0</v>
      </c>
      <c r="V15" s="189">
        <f>SUM(V8:V13)</f>
        <v>0</v>
      </c>
    </row>
    <row r="16" spans="1:22" x14ac:dyDescent="0.2">
      <c r="A16" s="28"/>
      <c r="B16" s="21"/>
      <c r="C16" s="21"/>
      <c r="D16" s="21"/>
      <c r="E16" s="21"/>
      <c r="F16" s="21"/>
      <c r="G16" s="21"/>
      <c r="H16" s="37" t="s">
        <v>30</v>
      </c>
      <c r="I16" s="43" t="s">
        <v>28</v>
      </c>
      <c r="J16" s="31"/>
      <c r="K16" s="31"/>
      <c r="L16" s="27" t="s">
        <v>26</v>
      </c>
      <c r="M16" s="7" t="s">
        <v>27</v>
      </c>
      <c r="N16" s="7" t="s">
        <v>32</v>
      </c>
      <c r="O16" s="6" t="s">
        <v>33</v>
      </c>
      <c r="P16" s="194" t="s">
        <v>30</v>
      </c>
      <c r="Q16" s="195" t="s">
        <v>28</v>
      </c>
      <c r="R16" s="6"/>
      <c r="S16" s="6"/>
      <c r="T16" s="44" t="s">
        <v>204</v>
      </c>
      <c r="U16" s="44" t="s">
        <v>167</v>
      </c>
      <c r="V16" s="196" t="s">
        <v>23</v>
      </c>
    </row>
    <row r="17" spans="1:22" x14ac:dyDescent="0.2">
      <c r="A17" s="28"/>
      <c r="B17" s="21" t="s">
        <v>57</v>
      </c>
      <c r="C17" s="21"/>
      <c r="D17" s="21"/>
      <c r="E17" s="21"/>
      <c r="F17" s="21"/>
      <c r="G17" s="21"/>
      <c r="H17" s="37" t="s">
        <v>29</v>
      </c>
      <c r="I17" s="31"/>
      <c r="J17" s="31"/>
      <c r="K17" s="31"/>
      <c r="L17" s="27"/>
      <c r="M17" s="7" t="s">
        <v>25</v>
      </c>
      <c r="N17" s="7" t="s">
        <v>31</v>
      </c>
      <c r="P17" s="194" t="s">
        <v>29</v>
      </c>
      <c r="Q17" s="197"/>
      <c r="T17" s="44" t="s">
        <v>205</v>
      </c>
      <c r="U17" s="44" t="s">
        <v>31</v>
      </c>
      <c r="V17" s="198"/>
    </row>
    <row r="18" spans="1:22" x14ac:dyDescent="0.2">
      <c r="A18" s="28">
        <v>612120</v>
      </c>
      <c r="B18" s="21">
        <v>1</v>
      </c>
      <c r="C18" s="39" t="s">
        <v>24</v>
      </c>
      <c r="D18" s="39"/>
      <c r="E18" s="39"/>
      <c r="F18" s="39"/>
      <c r="G18" s="21"/>
      <c r="H18" s="62">
        <v>0</v>
      </c>
      <c r="I18" s="38">
        <f>H18*12</f>
        <v>0</v>
      </c>
      <c r="J18" s="33"/>
      <c r="K18" s="33"/>
      <c r="L18" s="19">
        <v>0</v>
      </c>
      <c r="M18" s="49">
        <f>H18*L18</f>
        <v>0</v>
      </c>
      <c r="N18" s="47">
        <f>M18*'Fringe Rates'!$B$5</f>
        <v>0</v>
      </c>
      <c r="O18" s="47">
        <f>M18+N18</f>
        <v>0</v>
      </c>
      <c r="P18" s="199">
        <v>0</v>
      </c>
      <c r="Q18" s="200">
        <f>P18*12</f>
        <v>0</v>
      </c>
      <c r="R18" s="201"/>
      <c r="S18" s="201"/>
      <c r="T18" s="187">
        <f>L18*P18</f>
        <v>0</v>
      </c>
      <c r="U18" s="202">
        <f>T18*'Fringe Rates'!$B$5</f>
        <v>0</v>
      </c>
      <c r="V18" s="189">
        <f>T18+U18</f>
        <v>0</v>
      </c>
    </row>
    <row r="19" spans="1:22" x14ac:dyDescent="0.2">
      <c r="A19" s="28">
        <v>612120</v>
      </c>
      <c r="B19" s="21">
        <v>2</v>
      </c>
      <c r="C19" s="39" t="s">
        <v>24</v>
      </c>
      <c r="D19" s="39"/>
      <c r="E19" s="39"/>
      <c r="F19" s="39"/>
      <c r="G19" s="21"/>
      <c r="H19" s="62">
        <v>0</v>
      </c>
      <c r="I19" s="38">
        <f>H19*12</f>
        <v>0</v>
      </c>
      <c r="J19" s="33"/>
      <c r="K19" s="33"/>
      <c r="L19" s="19">
        <v>0</v>
      </c>
      <c r="M19" s="49">
        <f>H19*L19</f>
        <v>0</v>
      </c>
      <c r="N19" s="47">
        <f>M19*'Fringe Rates'!$B$5</f>
        <v>0</v>
      </c>
      <c r="O19" s="47">
        <f>M19+N19</f>
        <v>0</v>
      </c>
      <c r="P19" s="199">
        <v>0</v>
      </c>
      <c r="Q19" s="200">
        <f>P19*12</f>
        <v>0</v>
      </c>
      <c r="R19" s="201"/>
      <c r="S19" s="201"/>
      <c r="T19" s="187">
        <f t="shared" ref="T19:T22" si="8">L19*P19</f>
        <v>0</v>
      </c>
      <c r="U19" s="202">
        <f>T19*'Fringe Rates'!$B$5</f>
        <v>0</v>
      </c>
      <c r="V19" s="189">
        <f>T19+U19</f>
        <v>0</v>
      </c>
    </row>
    <row r="20" spans="1:22" x14ac:dyDescent="0.2">
      <c r="A20" s="28">
        <v>612120</v>
      </c>
      <c r="B20" s="21">
        <v>3</v>
      </c>
      <c r="C20" s="39" t="s">
        <v>24</v>
      </c>
      <c r="D20" s="39"/>
      <c r="E20" s="39"/>
      <c r="F20" s="39"/>
      <c r="G20" s="21"/>
      <c r="H20" s="62">
        <v>0</v>
      </c>
      <c r="I20" s="38">
        <f>H20*12</f>
        <v>0</v>
      </c>
      <c r="J20" s="33"/>
      <c r="K20" s="33"/>
      <c r="L20" s="19">
        <v>0</v>
      </c>
      <c r="M20" s="49">
        <f>H20*L20</f>
        <v>0</v>
      </c>
      <c r="N20" s="47">
        <f>M20*'Fringe Rates'!$B$5</f>
        <v>0</v>
      </c>
      <c r="O20" s="47">
        <f>M20+N20</f>
        <v>0</v>
      </c>
      <c r="P20" s="199">
        <v>0</v>
      </c>
      <c r="Q20" s="200">
        <f>P20*12</f>
        <v>0</v>
      </c>
      <c r="R20" s="201"/>
      <c r="S20" s="201"/>
      <c r="T20" s="187">
        <f t="shared" si="8"/>
        <v>0</v>
      </c>
      <c r="U20" s="202">
        <f>T20*'Fringe Rates'!$B$5</f>
        <v>0</v>
      </c>
      <c r="V20" s="189">
        <f>T20+U20</f>
        <v>0</v>
      </c>
    </row>
    <row r="21" spans="1:22" x14ac:dyDescent="0.2">
      <c r="A21" s="28">
        <v>612120</v>
      </c>
      <c r="B21" s="21">
        <v>4</v>
      </c>
      <c r="C21" s="39" t="s">
        <v>24</v>
      </c>
      <c r="D21" s="39"/>
      <c r="E21" s="39"/>
      <c r="F21" s="39"/>
      <c r="G21" s="21"/>
      <c r="H21" s="62">
        <v>0</v>
      </c>
      <c r="I21" s="38">
        <f>H21*12</f>
        <v>0</v>
      </c>
      <c r="J21" s="33"/>
      <c r="K21" s="33"/>
      <c r="L21" s="19">
        <v>0</v>
      </c>
      <c r="M21" s="49">
        <f>H21*L21</f>
        <v>0</v>
      </c>
      <c r="N21" s="47">
        <f>M21*'Fringe Rates'!$B$5</f>
        <v>0</v>
      </c>
      <c r="O21" s="47">
        <f>M21+N21</f>
        <v>0</v>
      </c>
      <c r="P21" s="199">
        <v>0</v>
      </c>
      <c r="Q21" s="200">
        <f>P21*12</f>
        <v>0</v>
      </c>
      <c r="R21" s="201"/>
      <c r="S21" s="201"/>
      <c r="T21" s="187">
        <f t="shared" si="8"/>
        <v>0</v>
      </c>
      <c r="U21" s="202">
        <f>T21*'Fringe Rates'!$B$5</f>
        <v>0</v>
      </c>
      <c r="V21" s="189">
        <f>T21+U21</f>
        <v>0</v>
      </c>
    </row>
    <row r="22" spans="1:22" x14ac:dyDescent="0.2">
      <c r="A22" s="28">
        <v>612120</v>
      </c>
      <c r="B22" s="21">
        <v>5</v>
      </c>
      <c r="C22" s="39" t="s">
        <v>24</v>
      </c>
      <c r="D22" s="39"/>
      <c r="E22" s="39"/>
      <c r="F22" s="39"/>
      <c r="G22" s="21"/>
      <c r="H22" s="62">
        <v>0</v>
      </c>
      <c r="I22" s="38">
        <f>H22*12</f>
        <v>0</v>
      </c>
      <c r="J22" s="33"/>
      <c r="K22" s="33"/>
      <c r="L22" s="19">
        <v>0</v>
      </c>
      <c r="M22" s="49">
        <f>H22*L22</f>
        <v>0</v>
      </c>
      <c r="N22" s="47">
        <f>M22*'Fringe Rates'!$B$5</f>
        <v>0</v>
      </c>
      <c r="O22" s="47">
        <f>M22+N22</f>
        <v>0</v>
      </c>
      <c r="P22" s="199">
        <v>0</v>
      </c>
      <c r="Q22" s="200">
        <f>P22*12</f>
        <v>0</v>
      </c>
      <c r="R22" s="201"/>
      <c r="S22" s="201"/>
      <c r="T22" s="187">
        <f t="shared" si="8"/>
        <v>0</v>
      </c>
      <c r="U22" s="202">
        <f>T22*'Fringe Rates'!$B$5</f>
        <v>0</v>
      </c>
      <c r="V22" s="189">
        <f>T22+U22</f>
        <v>0</v>
      </c>
    </row>
    <row r="23" spans="1:22" x14ac:dyDescent="0.2">
      <c r="A23" s="28"/>
      <c r="B23" s="21"/>
      <c r="C23" s="21"/>
      <c r="D23" s="21"/>
      <c r="E23" s="21"/>
      <c r="F23" s="21"/>
      <c r="G23" s="21"/>
      <c r="H23" s="19"/>
      <c r="I23" s="19"/>
      <c r="J23" s="19"/>
      <c r="K23" s="19"/>
      <c r="L23" s="19"/>
      <c r="M23" s="9"/>
      <c r="N23" s="29"/>
      <c r="O23" s="30"/>
      <c r="P23" s="203"/>
      <c r="Q23" s="204"/>
      <c r="R23" s="204"/>
      <c r="S23" s="204"/>
      <c r="T23" s="204"/>
      <c r="U23" s="204"/>
      <c r="V23" s="205"/>
    </row>
    <row r="24" spans="1:22" x14ac:dyDescent="0.2">
      <c r="A24" s="28"/>
      <c r="B24" s="55" t="s">
        <v>58</v>
      </c>
      <c r="C24" s="55"/>
      <c r="D24" s="55"/>
      <c r="E24" s="55"/>
      <c r="F24" s="55"/>
      <c r="G24" s="55"/>
      <c r="H24" s="55"/>
      <c r="I24" s="55"/>
      <c r="J24" s="55"/>
      <c r="K24" s="55"/>
      <c r="L24" s="56"/>
      <c r="M24" s="57">
        <f>SUM(M18:M22)</f>
        <v>0</v>
      </c>
      <c r="N24" s="57">
        <f>SUM(N18:N22)</f>
        <v>0</v>
      </c>
      <c r="O24" s="57">
        <f>SUM(O18:O22)</f>
        <v>0</v>
      </c>
      <c r="P24" s="193"/>
      <c r="Q24" s="187"/>
      <c r="R24" s="187"/>
      <c r="S24" s="187"/>
      <c r="T24" s="187">
        <f>SUM(T18:T22)</f>
        <v>0</v>
      </c>
      <c r="U24" s="187">
        <f>SUM(U18:U22)</f>
        <v>0</v>
      </c>
      <c r="V24" s="189">
        <f>SUM(V18:V22)</f>
        <v>0</v>
      </c>
    </row>
    <row r="25" spans="1:22" x14ac:dyDescent="0.2">
      <c r="A25" s="28"/>
      <c r="B25" s="21"/>
      <c r="C25" s="21"/>
      <c r="D25" s="21"/>
      <c r="E25" s="21"/>
      <c r="F25" s="21"/>
      <c r="G25" s="21"/>
      <c r="H25" s="21"/>
      <c r="I25" s="21"/>
      <c r="J25" s="21"/>
      <c r="K25" s="21"/>
      <c r="L25" s="20"/>
      <c r="M25" s="29"/>
      <c r="N25" s="29"/>
      <c r="O25" s="29"/>
      <c r="P25" s="190"/>
      <c r="Q25" s="191"/>
      <c r="R25" s="191"/>
      <c r="S25" s="191"/>
      <c r="T25" s="191"/>
      <c r="U25" s="191"/>
      <c r="V25" s="192"/>
    </row>
    <row r="26" spans="1:22" x14ac:dyDescent="0.2">
      <c r="A26" s="28"/>
      <c r="B26" s="21"/>
      <c r="C26" s="21"/>
      <c r="D26" s="21"/>
      <c r="E26" s="21"/>
      <c r="F26" s="21"/>
      <c r="G26" s="21"/>
      <c r="H26" s="24" t="s">
        <v>36</v>
      </c>
      <c r="I26" s="21"/>
      <c r="J26" s="24" t="s">
        <v>22</v>
      </c>
      <c r="K26" s="21"/>
      <c r="L26" s="27" t="s">
        <v>5</v>
      </c>
      <c r="M26" s="7" t="s">
        <v>27</v>
      </c>
      <c r="N26" s="7" t="s">
        <v>32</v>
      </c>
      <c r="O26" s="6" t="s">
        <v>33</v>
      </c>
      <c r="P26" s="206" t="s">
        <v>36</v>
      </c>
      <c r="Q26" s="21"/>
      <c r="R26" s="24" t="s">
        <v>22</v>
      </c>
      <c r="S26" s="6"/>
      <c r="T26" s="44" t="s">
        <v>204</v>
      </c>
      <c r="U26" s="44" t="s">
        <v>167</v>
      </c>
      <c r="V26" s="196" t="s">
        <v>23</v>
      </c>
    </row>
    <row r="27" spans="1:22" x14ac:dyDescent="0.2">
      <c r="A27" s="28"/>
      <c r="B27" s="21"/>
      <c r="C27" s="21"/>
      <c r="D27" s="21"/>
      <c r="E27" s="21"/>
      <c r="F27" s="21"/>
      <c r="G27" s="21"/>
      <c r="H27" s="24" t="s">
        <v>37</v>
      </c>
      <c r="I27" s="24"/>
      <c r="J27" s="24" t="s">
        <v>38</v>
      </c>
      <c r="K27" s="24"/>
      <c r="L27" s="27"/>
      <c r="M27" s="7" t="s">
        <v>25</v>
      </c>
      <c r="N27" s="7" t="s">
        <v>31</v>
      </c>
      <c r="P27" s="206" t="s">
        <v>37</v>
      </c>
      <c r="Q27" s="24"/>
      <c r="R27" s="24" t="s">
        <v>38</v>
      </c>
      <c r="T27" s="44" t="s">
        <v>205</v>
      </c>
      <c r="U27" s="44" t="s">
        <v>31</v>
      </c>
      <c r="V27" s="198"/>
    </row>
    <row r="28" spans="1:22" x14ac:dyDescent="0.2">
      <c r="A28" s="28"/>
      <c r="B28" s="21" t="s">
        <v>59</v>
      </c>
      <c r="C28" s="21"/>
      <c r="D28" s="21"/>
      <c r="E28" s="21"/>
      <c r="F28" s="21"/>
      <c r="G28" s="21"/>
      <c r="H28" s="21"/>
      <c r="I28" s="21"/>
      <c r="J28" s="21"/>
      <c r="K28" s="21"/>
      <c r="L28" s="9"/>
      <c r="M28" s="9"/>
      <c r="N28" s="9"/>
      <c r="O28" s="30"/>
      <c r="P28" s="203"/>
      <c r="Q28" s="204"/>
      <c r="R28" s="204"/>
      <c r="S28" s="204"/>
      <c r="T28" s="204"/>
      <c r="U28" s="204"/>
      <c r="V28" s="205"/>
    </row>
    <row r="29" spans="1:22" x14ac:dyDescent="0.2">
      <c r="A29" s="28">
        <v>614520</v>
      </c>
      <c r="B29" s="21">
        <v>1</v>
      </c>
      <c r="C29" s="21" t="s">
        <v>60</v>
      </c>
      <c r="D29" s="21"/>
      <c r="E29" s="21"/>
      <c r="F29" s="21"/>
      <c r="G29" s="21"/>
      <c r="H29" s="34">
        <v>0</v>
      </c>
      <c r="J29" s="34">
        <v>0</v>
      </c>
      <c r="K29" s="34"/>
      <c r="L29" s="25">
        <v>0</v>
      </c>
      <c r="M29" s="47">
        <f>H29*L29+J29*L29</f>
        <v>0</v>
      </c>
      <c r="N29" s="107">
        <f>M29*'Fringe Rates'!$B$7</f>
        <v>0</v>
      </c>
      <c r="O29" s="47">
        <f>M29+N29</f>
        <v>0</v>
      </c>
      <c r="P29" s="207">
        <v>0</v>
      </c>
      <c r="Q29" s="187"/>
      <c r="R29" s="208">
        <v>0</v>
      </c>
      <c r="S29" s="187"/>
      <c r="T29" s="187">
        <f>L29*(P29+R29)</f>
        <v>0</v>
      </c>
      <c r="U29" s="202">
        <f>T29*'Fringe Rates'!$B$7</f>
        <v>0</v>
      </c>
      <c r="V29" s="189">
        <f>T29+U29</f>
        <v>0</v>
      </c>
    </row>
    <row r="30" spans="1:22" x14ac:dyDescent="0.2">
      <c r="A30" s="28">
        <v>614520</v>
      </c>
      <c r="B30" s="21">
        <v>2</v>
      </c>
      <c r="C30" s="21" t="s">
        <v>60</v>
      </c>
      <c r="D30" s="21"/>
      <c r="E30" s="21"/>
      <c r="F30" s="21"/>
      <c r="G30" s="21"/>
      <c r="H30" s="34">
        <v>0</v>
      </c>
      <c r="J30" s="34">
        <v>0</v>
      </c>
      <c r="K30" s="34"/>
      <c r="L30" s="25">
        <v>0</v>
      </c>
      <c r="M30" s="47">
        <f>H30*L30+J30*L30</f>
        <v>0</v>
      </c>
      <c r="N30" s="107">
        <f>M30*'Fringe Rates'!$B$7</f>
        <v>0</v>
      </c>
      <c r="O30" s="47">
        <f>M30+N30</f>
        <v>0</v>
      </c>
      <c r="P30" s="207">
        <v>0</v>
      </c>
      <c r="Q30" s="187"/>
      <c r="R30" s="208">
        <v>0</v>
      </c>
      <c r="S30" s="187"/>
      <c r="T30" s="187">
        <f t="shared" ref="T30:T35" si="9">L30*(P30+R30)</f>
        <v>0</v>
      </c>
      <c r="U30" s="202">
        <f>T30*'Fringe Rates'!$B$7</f>
        <v>0</v>
      </c>
      <c r="V30" s="189">
        <f>T30+U30</f>
        <v>0</v>
      </c>
    </row>
    <row r="31" spans="1:22" x14ac:dyDescent="0.2">
      <c r="A31" s="28">
        <v>614520</v>
      </c>
      <c r="B31" s="21">
        <v>3</v>
      </c>
      <c r="C31" s="21" t="s">
        <v>60</v>
      </c>
      <c r="D31" s="21"/>
      <c r="E31" s="21"/>
      <c r="F31" s="21"/>
      <c r="G31" s="21"/>
      <c r="H31" s="34">
        <v>0</v>
      </c>
      <c r="J31" s="34">
        <v>0</v>
      </c>
      <c r="K31" s="34"/>
      <c r="L31" s="25">
        <v>0</v>
      </c>
      <c r="M31" s="47">
        <f>H31*L31+J31*L31</f>
        <v>0</v>
      </c>
      <c r="N31" s="107">
        <f>M31*'Fringe Rates'!$B$7</f>
        <v>0</v>
      </c>
      <c r="O31" s="47">
        <f>M31+N31</f>
        <v>0</v>
      </c>
      <c r="P31" s="207">
        <v>0</v>
      </c>
      <c r="Q31" s="187"/>
      <c r="R31" s="208">
        <v>0</v>
      </c>
      <c r="S31" s="187"/>
      <c r="T31" s="187">
        <f t="shared" si="9"/>
        <v>0</v>
      </c>
      <c r="U31" s="202">
        <f>T31*'Fringe Rates'!$B$7</f>
        <v>0</v>
      </c>
      <c r="V31" s="189">
        <f>T31+U31</f>
        <v>0</v>
      </c>
    </row>
    <row r="32" spans="1:22" x14ac:dyDescent="0.2">
      <c r="A32" s="28">
        <v>614520</v>
      </c>
      <c r="B32" s="21">
        <v>4</v>
      </c>
      <c r="C32" s="21" t="s">
        <v>60</v>
      </c>
      <c r="D32" s="21"/>
      <c r="E32" s="21"/>
      <c r="F32" s="21"/>
      <c r="G32" s="21"/>
      <c r="H32" s="34">
        <v>0</v>
      </c>
      <c r="J32" s="34">
        <v>0</v>
      </c>
      <c r="K32" s="34"/>
      <c r="L32" s="25">
        <v>0</v>
      </c>
      <c r="M32" s="47">
        <f>H32*L32+J32*L32</f>
        <v>0</v>
      </c>
      <c r="N32" s="107">
        <f>M32*'Fringe Rates'!$B$7</f>
        <v>0</v>
      </c>
      <c r="O32" s="47">
        <f>M32+N32</f>
        <v>0</v>
      </c>
      <c r="P32" s="207">
        <v>0</v>
      </c>
      <c r="Q32" s="187"/>
      <c r="R32" s="208">
        <v>0</v>
      </c>
      <c r="S32" s="187"/>
      <c r="T32" s="187">
        <f t="shared" si="9"/>
        <v>0</v>
      </c>
      <c r="U32" s="202">
        <f>T32*'Fringe Rates'!$B$7</f>
        <v>0</v>
      </c>
      <c r="V32" s="189">
        <f>T32+U32</f>
        <v>0</v>
      </c>
    </row>
    <row r="33" spans="1:22" x14ac:dyDescent="0.2">
      <c r="A33" s="28"/>
      <c r="B33" s="21"/>
      <c r="C33" s="21"/>
      <c r="D33" s="21"/>
      <c r="E33" s="21"/>
      <c r="F33" s="21"/>
      <c r="G33" s="21"/>
      <c r="H33" s="18"/>
      <c r="I33" s="18"/>
      <c r="J33" s="18"/>
      <c r="K33" s="18"/>
      <c r="L33" s="18"/>
      <c r="M33" s="18"/>
      <c r="N33" s="18"/>
      <c r="O33" s="18"/>
      <c r="P33" s="209"/>
      <c r="Q33" s="210"/>
      <c r="R33" s="210"/>
      <c r="S33" s="210"/>
      <c r="T33" s="191"/>
      <c r="U33" s="210"/>
      <c r="V33" s="211"/>
    </row>
    <row r="34" spans="1:22" x14ac:dyDescent="0.2">
      <c r="A34" s="28">
        <v>614120</v>
      </c>
      <c r="B34" s="21">
        <v>5</v>
      </c>
      <c r="C34" s="21" t="s">
        <v>61</v>
      </c>
      <c r="D34" s="21"/>
      <c r="E34" s="21"/>
      <c r="F34" s="21"/>
      <c r="G34" s="21"/>
      <c r="H34" s="34">
        <v>0</v>
      </c>
      <c r="J34" s="34">
        <v>0</v>
      </c>
      <c r="K34" s="34"/>
      <c r="L34" s="25">
        <v>0</v>
      </c>
      <c r="M34" s="47">
        <f>H34*L34+J34*L34</f>
        <v>0</v>
      </c>
      <c r="N34" s="107">
        <f>M34*'Fringe Rates'!$B$9</f>
        <v>0</v>
      </c>
      <c r="O34" s="47">
        <f>M34+N34</f>
        <v>0</v>
      </c>
      <c r="P34" s="212">
        <v>0</v>
      </c>
      <c r="Q34" s="187"/>
      <c r="R34" s="208">
        <v>0</v>
      </c>
      <c r="S34" s="187"/>
      <c r="T34" s="187">
        <f>L34*(P34+R34)</f>
        <v>0</v>
      </c>
      <c r="U34" s="202">
        <f>T34*'Fringe Rates'!$B$9</f>
        <v>0</v>
      </c>
      <c r="V34" s="189">
        <f>T34+U34</f>
        <v>0</v>
      </c>
    </row>
    <row r="35" spans="1:22" x14ac:dyDescent="0.2">
      <c r="A35" s="28">
        <v>614120</v>
      </c>
      <c r="B35" s="21">
        <v>6</v>
      </c>
      <c r="C35" s="21" t="s">
        <v>61</v>
      </c>
      <c r="D35" s="21"/>
      <c r="E35" s="21"/>
      <c r="F35" s="21"/>
      <c r="G35" s="21"/>
      <c r="H35" s="34">
        <v>0</v>
      </c>
      <c r="J35" s="34">
        <v>0</v>
      </c>
      <c r="K35" s="34"/>
      <c r="L35" s="25">
        <v>0</v>
      </c>
      <c r="M35" s="47">
        <f>H35*L35+J35*L35</f>
        <v>0</v>
      </c>
      <c r="N35" s="107">
        <f>M35*'Fringe Rates'!$B$9</f>
        <v>0</v>
      </c>
      <c r="O35" s="47">
        <f>M35+N35</f>
        <v>0</v>
      </c>
      <c r="P35" s="212">
        <v>0</v>
      </c>
      <c r="Q35" s="187"/>
      <c r="R35" s="208">
        <v>0</v>
      </c>
      <c r="S35" s="187"/>
      <c r="T35" s="187">
        <f t="shared" si="9"/>
        <v>0</v>
      </c>
      <c r="U35" s="202">
        <f>T35*'Fringe Rates'!$B$9</f>
        <v>0</v>
      </c>
      <c r="V35" s="189">
        <f>T35+U35</f>
        <v>0</v>
      </c>
    </row>
    <row r="36" spans="1:22" x14ac:dyDescent="0.2">
      <c r="A36" s="28"/>
      <c r="B36" s="21"/>
      <c r="C36" s="21"/>
      <c r="D36" s="21"/>
      <c r="E36" s="21"/>
      <c r="F36" s="21"/>
      <c r="G36" s="21"/>
      <c r="H36" s="22"/>
      <c r="I36" s="21"/>
      <c r="J36" s="21"/>
      <c r="K36" s="21"/>
      <c r="L36" s="20"/>
      <c r="M36" s="9"/>
      <c r="N36" s="9"/>
      <c r="O36" s="29"/>
      <c r="P36" s="190"/>
      <c r="Q36" s="191"/>
      <c r="R36" s="191"/>
      <c r="S36" s="191"/>
      <c r="T36" s="191"/>
      <c r="U36" s="191"/>
      <c r="V36" s="192"/>
    </row>
    <row r="37" spans="1:22" x14ac:dyDescent="0.2">
      <c r="A37" s="28"/>
      <c r="B37" s="55" t="s">
        <v>62</v>
      </c>
      <c r="C37" s="55"/>
      <c r="D37" s="55"/>
      <c r="E37" s="55"/>
      <c r="F37" s="55"/>
      <c r="G37" s="55"/>
      <c r="H37" s="55"/>
      <c r="I37" s="55"/>
      <c r="J37" s="55"/>
      <c r="K37" s="55"/>
      <c r="L37" s="56"/>
      <c r="M37" s="57">
        <f>SUM(M29:M35)</f>
        <v>0</v>
      </c>
      <c r="N37" s="57">
        <f>SUM(N29:N35)</f>
        <v>0</v>
      </c>
      <c r="O37" s="57">
        <f>SUM(O29:O35)</f>
        <v>0</v>
      </c>
      <c r="P37" s="193"/>
      <c r="Q37" s="187"/>
      <c r="R37" s="187"/>
      <c r="S37" s="187"/>
      <c r="T37" s="187">
        <f>SUM(T29:T35)</f>
        <v>0</v>
      </c>
      <c r="U37" s="187">
        <f>SUM(U29:U36)</f>
        <v>0</v>
      </c>
      <c r="V37" s="189">
        <f>SUM(V29:V35)</f>
        <v>0</v>
      </c>
    </row>
    <row r="38" spans="1:22" x14ac:dyDescent="0.2">
      <c r="A38" s="28"/>
      <c r="B38" s="21"/>
      <c r="C38" s="21"/>
      <c r="D38" s="21"/>
      <c r="E38" s="21"/>
      <c r="F38" s="21"/>
      <c r="G38" s="21"/>
      <c r="H38" s="21"/>
      <c r="I38" s="21"/>
      <c r="J38" s="21"/>
      <c r="K38" s="21"/>
      <c r="L38" s="20"/>
      <c r="M38" s="15"/>
      <c r="N38" s="15"/>
      <c r="O38" s="16"/>
      <c r="P38" s="213"/>
      <c r="Q38" s="214"/>
      <c r="R38" s="214"/>
      <c r="S38" s="214"/>
      <c r="T38" s="214"/>
      <c r="U38" s="214"/>
      <c r="V38" s="215"/>
    </row>
    <row r="39" spans="1:22" x14ac:dyDescent="0.2">
      <c r="A39" s="28"/>
      <c r="B39" s="21"/>
      <c r="C39" s="21"/>
      <c r="D39" s="21"/>
      <c r="E39" s="21"/>
      <c r="F39" s="21"/>
      <c r="G39" s="21"/>
      <c r="H39" s="21"/>
      <c r="I39" s="21"/>
      <c r="J39" s="21"/>
      <c r="K39" s="21"/>
      <c r="L39" s="20"/>
      <c r="M39" s="9"/>
      <c r="N39" s="9"/>
      <c r="O39" s="29"/>
      <c r="P39" s="190"/>
      <c r="Q39" s="191"/>
      <c r="R39" s="191"/>
      <c r="S39" s="191"/>
      <c r="T39" s="191"/>
      <c r="U39" s="191"/>
      <c r="V39" s="192"/>
    </row>
    <row r="40" spans="1:22" s="6" customFormat="1" x14ac:dyDescent="0.2">
      <c r="A40" s="28"/>
      <c r="B40" s="159" t="s">
        <v>44</v>
      </c>
      <c r="C40" s="159"/>
      <c r="D40" s="159"/>
      <c r="E40" s="159"/>
      <c r="F40" s="159"/>
      <c r="G40" s="159"/>
      <c r="H40" s="159"/>
      <c r="I40" s="159"/>
      <c r="J40" s="159"/>
      <c r="K40" s="159"/>
      <c r="L40" s="161"/>
      <c r="M40" s="162">
        <f>+SUM(M15+M37+M24)</f>
        <v>0</v>
      </c>
      <c r="N40" s="162">
        <f>+SUM(N15+N37+N24)</f>
        <v>0</v>
      </c>
      <c r="O40" s="162">
        <f>+SUM(O15+O37+O24)</f>
        <v>0</v>
      </c>
      <c r="P40" s="216"/>
      <c r="Q40" s="217"/>
      <c r="R40" s="217"/>
      <c r="S40" s="217"/>
      <c r="T40" s="217">
        <f>T15+T24+T37</f>
        <v>0</v>
      </c>
      <c r="U40" s="217">
        <f>U15+U24+U37</f>
        <v>0</v>
      </c>
      <c r="V40" s="218">
        <f>SUM(V15,V24,V37)</f>
        <v>0</v>
      </c>
    </row>
    <row r="41" spans="1:22" x14ac:dyDescent="0.2">
      <c r="A41" s="28"/>
      <c r="B41" s="21"/>
      <c r="C41" s="21"/>
      <c r="D41" s="21"/>
      <c r="E41" s="21"/>
      <c r="F41" s="21"/>
      <c r="G41" s="21"/>
      <c r="H41" s="21"/>
      <c r="I41" s="21"/>
      <c r="J41" s="21"/>
      <c r="K41" s="21"/>
      <c r="L41" s="20"/>
      <c r="M41" s="9"/>
      <c r="N41" s="9"/>
      <c r="O41" s="12"/>
      <c r="P41" s="219"/>
      <c r="Q41" s="220"/>
      <c r="R41" s="220"/>
      <c r="S41" s="220"/>
      <c r="T41" s="220"/>
      <c r="U41" s="220"/>
      <c r="V41" s="221"/>
    </row>
    <row r="42" spans="1:22" x14ac:dyDescent="0.2">
      <c r="A42" s="28"/>
      <c r="B42" s="21" t="s">
        <v>212</v>
      </c>
      <c r="C42" s="21"/>
      <c r="D42" s="21"/>
      <c r="E42" s="21"/>
      <c r="F42" s="21"/>
      <c r="G42" s="21"/>
      <c r="H42" s="21"/>
      <c r="I42" s="21"/>
      <c r="J42" s="21"/>
      <c r="K42" s="21"/>
      <c r="L42" s="20"/>
      <c r="M42" s="9"/>
      <c r="N42" s="9"/>
      <c r="O42" s="12"/>
      <c r="P42" s="219"/>
      <c r="Q42" s="220"/>
      <c r="R42" s="220"/>
      <c r="S42" s="220"/>
      <c r="T42" s="220"/>
      <c r="U42" s="220"/>
      <c r="V42" s="221"/>
    </row>
    <row r="43" spans="1:22" x14ac:dyDescent="0.2">
      <c r="A43" s="28">
        <v>750000</v>
      </c>
      <c r="B43" s="21">
        <v>1</v>
      </c>
      <c r="C43" s="39"/>
      <c r="D43" s="39"/>
      <c r="E43" s="39"/>
      <c r="F43" s="39"/>
      <c r="G43" s="39"/>
      <c r="H43" s="39"/>
      <c r="I43" s="39"/>
      <c r="J43" s="39"/>
      <c r="K43" s="39"/>
      <c r="L43" s="20"/>
      <c r="M43" s="9"/>
      <c r="N43" s="9"/>
      <c r="O43" s="46">
        <v>0</v>
      </c>
      <c r="P43" s="222"/>
      <c r="Q43" s="223"/>
      <c r="R43" s="223"/>
      <c r="S43" s="223"/>
      <c r="T43" s="223"/>
      <c r="U43" s="223"/>
      <c r="V43" s="224">
        <v>0</v>
      </c>
    </row>
    <row r="44" spans="1:22" x14ac:dyDescent="0.2">
      <c r="A44" s="28">
        <v>750000</v>
      </c>
      <c r="B44" s="21">
        <v>2</v>
      </c>
      <c r="C44" s="39"/>
      <c r="D44" s="39"/>
      <c r="E44" s="39"/>
      <c r="F44" s="39"/>
      <c r="G44" s="39"/>
      <c r="H44" s="39"/>
      <c r="I44" s="39"/>
      <c r="J44" s="39"/>
      <c r="K44" s="39"/>
      <c r="L44" s="20"/>
      <c r="M44" s="9"/>
      <c r="N44" s="9"/>
      <c r="O44" s="46">
        <v>0</v>
      </c>
      <c r="P44" s="222"/>
      <c r="Q44" s="223"/>
      <c r="R44" s="223"/>
      <c r="S44" s="223"/>
      <c r="T44" s="223"/>
      <c r="U44" s="223"/>
      <c r="V44" s="224">
        <v>0</v>
      </c>
    </row>
    <row r="45" spans="1:22" x14ac:dyDescent="0.2">
      <c r="A45" s="28">
        <v>750000</v>
      </c>
      <c r="B45" s="21">
        <v>3</v>
      </c>
      <c r="C45" s="39"/>
      <c r="D45" s="39"/>
      <c r="E45" s="39"/>
      <c r="F45" s="39"/>
      <c r="G45" s="39"/>
      <c r="H45" s="39"/>
      <c r="I45" s="39"/>
      <c r="J45" s="39"/>
      <c r="K45" s="39"/>
      <c r="L45" s="20"/>
      <c r="M45" s="9"/>
      <c r="N45" s="9"/>
      <c r="O45" s="46">
        <v>0</v>
      </c>
      <c r="P45" s="222"/>
      <c r="Q45" s="223"/>
      <c r="R45" s="223"/>
      <c r="S45" s="223"/>
      <c r="T45" s="223"/>
      <c r="U45" s="223"/>
      <c r="V45" s="224">
        <v>0</v>
      </c>
    </row>
    <row r="46" spans="1:22" x14ac:dyDescent="0.2">
      <c r="A46" s="28">
        <v>750000</v>
      </c>
      <c r="B46" s="21">
        <v>4</v>
      </c>
      <c r="C46" s="39"/>
      <c r="D46" s="39"/>
      <c r="E46" s="39"/>
      <c r="F46" s="39"/>
      <c r="G46" s="39"/>
      <c r="H46" s="39"/>
      <c r="I46" s="39"/>
      <c r="J46" s="39"/>
      <c r="K46" s="39"/>
      <c r="L46" s="20"/>
      <c r="M46" s="9"/>
      <c r="N46" s="9"/>
      <c r="O46" s="46">
        <v>0</v>
      </c>
      <c r="P46" s="222"/>
      <c r="Q46" s="223"/>
      <c r="R46" s="223"/>
      <c r="S46" s="223"/>
      <c r="T46" s="223"/>
      <c r="U46" s="223"/>
      <c r="V46" s="224">
        <v>0</v>
      </c>
    </row>
    <row r="47" spans="1:22" x14ac:dyDescent="0.2">
      <c r="A47" s="28">
        <v>750000</v>
      </c>
      <c r="B47" s="21">
        <v>5</v>
      </c>
      <c r="C47" s="39"/>
      <c r="D47" s="39"/>
      <c r="E47" s="39"/>
      <c r="F47" s="39"/>
      <c r="G47" s="39"/>
      <c r="H47" s="39"/>
      <c r="I47" s="39"/>
      <c r="J47" s="39"/>
      <c r="K47" s="39"/>
      <c r="L47" s="20"/>
      <c r="M47" s="9"/>
      <c r="N47" s="9"/>
      <c r="O47" s="46">
        <v>0</v>
      </c>
      <c r="P47" s="222"/>
      <c r="Q47" s="223"/>
      <c r="R47" s="223"/>
      <c r="S47" s="223"/>
      <c r="T47" s="223"/>
      <c r="U47" s="223"/>
      <c r="V47" s="224">
        <v>0</v>
      </c>
    </row>
    <row r="48" spans="1:22" x14ac:dyDescent="0.2">
      <c r="A48" s="28"/>
      <c r="B48" s="21"/>
      <c r="C48" s="21"/>
      <c r="D48" s="21"/>
      <c r="E48" s="21"/>
      <c r="F48" s="21"/>
      <c r="G48" s="21"/>
      <c r="H48" s="21"/>
      <c r="I48" s="21"/>
      <c r="J48" s="21"/>
      <c r="K48" s="21"/>
      <c r="L48" s="20"/>
      <c r="M48" s="9"/>
      <c r="N48" s="9"/>
      <c r="O48" s="10"/>
      <c r="P48" s="225"/>
      <c r="Q48" s="226"/>
      <c r="R48" s="226"/>
      <c r="S48" s="226"/>
      <c r="T48" s="226"/>
      <c r="U48" s="226"/>
      <c r="V48" s="227"/>
    </row>
    <row r="49" spans="1:22" x14ac:dyDescent="0.2">
      <c r="A49" s="28"/>
      <c r="B49" s="55" t="s">
        <v>45</v>
      </c>
      <c r="C49" s="55"/>
      <c r="D49" s="55"/>
      <c r="E49" s="55"/>
      <c r="F49" s="55"/>
      <c r="G49" s="55"/>
      <c r="H49" s="55"/>
      <c r="I49" s="55"/>
      <c r="J49" s="55"/>
      <c r="K49" s="55"/>
      <c r="L49" s="56"/>
      <c r="M49" s="58"/>
      <c r="N49" s="58"/>
      <c r="O49" s="57">
        <f>SUM(O43:O47)</f>
        <v>0</v>
      </c>
      <c r="P49" s="193"/>
      <c r="Q49" s="187"/>
      <c r="R49" s="187"/>
      <c r="S49" s="187"/>
      <c r="T49" s="187"/>
      <c r="U49" s="187"/>
      <c r="V49" s="189">
        <f>SUM(V43:V47)</f>
        <v>0</v>
      </c>
    </row>
    <row r="50" spans="1:22" x14ac:dyDescent="0.2">
      <c r="A50" s="28"/>
      <c r="B50" s="21"/>
      <c r="C50" s="21"/>
      <c r="D50" s="21"/>
      <c r="E50" s="21"/>
      <c r="F50" s="21"/>
      <c r="G50" s="21"/>
      <c r="H50" s="21"/>
      <c r="I50" s="21"/>
      <c r="J50" s="21"/>
      <c r="K50" s="21"/>
      <c r="L50" s="20"/>
      <c r="M50" s="9"/>
      <c r="N50" s="9"/>
      <c r="O50" s="12"/>
      <c r="P50" s="219"/>
      <c r="Q50" s="220"/>
      <c r="R50" s="220"/>
      <c r="S50" s="220"/>
      <c r="T50" s="220"/>
      <c r="U50" s="220"/>
      <c r="V50" s="221"/>
    </row>
    <row r="51" spans="1:22" x14ac:dyDescent="0.2">
      <c r="A51" s="28"/>
      <c r="B51" s="21" t="s">
        <v>41</v>
      </c>
      <c r="C51" s="21"/>
      <c r="D51" s="21"/>
      <c r="E51" s="21"/>
      <c r="F51" s="21"/>
      <c r="G51" s="21"/>
      <c r="H51" s="21"/>
      <c r="I51" s="21"/>
      <c r="J51" s="21"/>
      <c r="K51" s="21"/>
      <c r="L51" s="21"/>
      <c r="O51" s="12"/>
      <c r="P51" s="219"/>
      <c r="Q51" s="220"/>
      <c r="R51" s="220"/>
      <c r="S51" s="220"/>
      <c r="T51" s="220"/>
      <c r="U51" s="220"/>
      <c r="V51" s="221"/>
    </row>
    <row r="52" spans="1:22" x14ac:dyDescent="0.2">
      <c r="A52" s="28">
        <v>731000</v>
      </c>
      <c r="B52" s="21">
        <v>1</v>
      </c>
      <c r="C52" s="21" t="s">
        <v>1</v>
      </c>
      <c r="D52" s="21"/>
      <c r="E52" s="21" t="s">
        <v>160</v>
      </c>
      <c r="F52" s="21"/>
      <c r="G52" s="25"/>
      <c r="H52" s="21"/>
      <c r="I52" s="25"/>
      <c r="J52" s="25"/>
      <c r="K52" s="25"/>
      <c r="L52" s="21"/>
      <c r="M52" s="12"/>
      <c r="N52" s="12"/>
      <c r="O52" s="46">
        <v>0</v>
      </c>
      <c r="P52" s="222"/>
      <c r="Q52" s="223"/>
      <c r="R52" s="223"/>
      <c r="S52" s="223"/>
      <c r="T52" s="223"/>
      <c r="U52" s="223"/>
      <c r="V52" s="224">
        <v>0</v>
      </c>
    </row>
    <row r="53" spans="1:22" x14ac:dyDescent="0.2">
      <c r="A53" s="28">
        <v>731310</v>
      </c>
      <c r="B53" s="21">
        <v>2</v>
      </c>
      <c r="C53" s="21" t="s">
        <v>8</v>
      </c>
      <c r="D53" s="21"/>
      <c r="E53" s="21"/>
      <c r="F53" s="21"/>
      <c r="G53" s="25"/>
      <c r="H53" s="21"/>
      <c r="I53" s="25"/>
      <c r="J53" s="25"/>
      <c r="K53" s="25"/>
      <c r="L53" s="21"/>
      <c r="O53" s="46">
        <v>0</v>
      </c>
      <c r="P53" s="222"/>
      <c r="Q53" s="223"/>
      <c r="R53" s="223"/>
      <c r="S53" s="223"/>
      <c r="T53" s="223"/>
      <c r="U53" s="223"/>
      <c r="V53" s="224">
        <v>0</v>
      </c>
    </row>
    <row r="54" spans="1:22" x14ac:dyDescent="0.2">
      <c r="A54" s="28"/>
      <c r="B54" s="10"/>
      <c r="C54" s="10"/>
      <c r="D54" s="10"/>
      <c r="E54" s="10"/>
      <c r="F54" s="10"/>
      <c r="G54" s="10"/>
      <c r="H54" s="10"/>
      <c r="I54" s="10"/>
      <c r="J54" s="10"/>
      <c r="K54" s="10"/>
      <c r="L54" s="10"/>
      <c r="M54" s="10"/>
      <c r="N54" s="10"/>
      <c r="O54" s="10"/>
      <c r="P54" s="225"/>
      <c r="Q54" s="226"/>
      <c r="R54" s="226"/>
      <c r="S54" s="226"/>
      <c r="T54" s="226"/>
      <c r="U54" s="226"/>
      <c r="V54" s="227"/>
    </row>
    <row r="55" spans="1:22" x14ac:dyDescent="0.2">
      <c r="A55" s="28"/>
      <c r="B55" s="55" t="s">
        <v>46</v>
      </c>
      <c r="C55" s="55"/>
      <c r="D55" s="55"/>
      <c r="E55" s="55"/>
      <c r="F55" s="55"/>
      <c r="G55" s="55"/>
      <c r="H55" s="55"/>
      <c r="I55" s="55"/>
      <c r="J55" s="55"/>
      <c r="K55" s="55"/>
      <c r="L55" s="56"/>
      <c r="M55" s="58"/>
      <c r="N55" s="58"/>
      <c r="O55" s="57">
        <f>SUM(O52:O53)</f>
        <v>0</v>
      </c>
      <c r="P55" s="193"/>
      <c r="Q55" s="187"/>
      <c r="R55" s="187"/>
      <c r="S55" s="187"/>
      <c r="T55" s="187"/>
      <c r="U55" s="187"/>
      <c r="V55" s="189">
        <f>SUM(V52:V53)</f>
        <v>0</v>
      </c>
    </row>
    <row r="56" spans="1:22" x14ac:dyDescent="0.2">
      <c r="A56" s="28"/>
      <c r="B56" s="21"/>
      <c r="C56" s="21"/>
      <c r="D56" s="21"/>
      <c r="E56" s="21"/>
      <c r="F56" s="21"/>
      <c r="G56" s="21"/>
      <c r="H56" s="21"/>
      <c r="I56" s="21"/>
      <c r="J56" s="21"/>
      <c r="K56" s="21"/>
      <c r="L56" s="20"/>
      <c r="M56" s="9"/>
      <c r="N56" s="9"/>
      <c r="O56" s="12"/>
      <c r="P56" s="219"/>
      <c r="Q56" s="220"/>
      <c r="R56" s="220"/>
      <c r="S56" s="220"/>
      <c r="T56" s="220"/>
      <c r="U56" s="220"/>
      <c r="V56" s="221"/>
    </row>
    <row r="57" spans="1:22" x14ac:dyDescent="0.2">
      <c r="A57" s="28"/>
      <c r="B57" s="21" t="s">
        <v>106</v>
      </c>
      <c r="C57" s="21"/>
      <c r="D57" s="21"/>
      <c r="E57" s="21"/>
      <c r="F57" s="20"/>
      <c r="G57" s="21"/>
      <c r="H57" s="21"/>
      <c r="I57" s="21"/>
      <c r="J57" s="21"/>
      <c r="K57" s="21"/>
      <c r="L57" s="20"/>
      <c r="M57" s="9"/>
      <c r="N57" s="9"/>
      <c r="O57" s="12"/>
      <c r="P57" s="219"/>
      <c r="Q57" s="220"/>
      <c r="R57" s="220"/>
      <c r="S57" s="220"/>
      <c r="T57" s="220"/>
      <c r="U57" s="220"/>
      <c r="V57" s="221"/>
    </row>
    <row r="58" spans="1:22" x14ac:dyDescent="0.2">
      <c r="A58" s="28">
        <v>719549</v>
      </c>
      <c r="B58" s="21">
        <v>1</v>
      </c>
      <c r="C58" s="21" t="s">
        <v>9</v>
      </c>
      <c r="D58" s="21"/>
      <c r="E58" s="21"/>
      <c r="F58" s="20"/>
      <c r="G58" s="21"/>
      <c r="H58" s="21"/>
      <c r="I58" s="21"/>
      <c r="J58" s="21"/>
      <c r="K58" s="21"/>
      <c r="L58" s="20"/>
      <c r="M58" s="9"/>
      <c r="N58" s="9"/>
      <c r="O58" s="46">
        <v>0</v>
      </c>
      <c r="P58" s="222"/>
      <c r="Q58" s="223"/>
      <c r="R58" s="223"/>
      <c r="S58" s="223"/>
      <c r="T58" s="223"/>
      <c r="U58" s="223"/>
      <c r="V58" s="224">
        <v>0</v>
      </c>
    </row>
    <row r="59" spans="1:22" x14ac:dyDescent="0.2">
      <c r="A59" s="28">
        <v>731129</v>
      </c>
      <c r="B59" s="21">
        <v>2</v>
      </c>
      <c r="C59" s="21" t="s">
        <v>10</v>
      </c>
      <c r="D59" s="21"/>
      <c r="E59" s="21"/>
      <c r="F59" s="20"/>
      <c r="G59" s="21"/>
      <c r="H59" s="21"/>
      <c r="I59" s="21"/>
      <c r="J59" s="21"/>
      <c r="K59" s="21"/>
      <c r="L59" s="20"/>
      <c r="M59" s="9"/>
      <c r="N59" s="9"/>
      <c r="O59" s="46">
        <v>0</v>
      </c>
      <c r="P59" s="222"/>
      <c r="Q59" s="223"/>
      <c r="R59" s="223"/>
      <c r="S59" s="223"/>
      <c r="T59" s="223"/>
      <c r="U59" s="223"/>
      <c r="V59" s="224">
        <v>0</v>
      </c>
    </row>
    <row r="60" spans="1:22" x14ac:dyDescent="0.2">
      <c r="A60" s="28">
        <v>731159</v>
      </c>
      <c r="B60" s="21">
        <v>3</v>
      </c>
      <c r="C60" s="21" t="s">
        <v>11</v>
      </c>
      <c r="D60" s="21"/>
      <c r="E60" s="21"/>
      <c r="F60" s="20"/>
      <c r="G60" s="21"/>
      <c r="H60" s="21"/>
      <c r="I60" s="21"/>
      <c r="J60" s="21"/>
      <c r="K60" s="21"/>
      <c r="L60" s="20"/>
      <c r="M60" s="9"/>
      <c r="N60" s="9"/>
      <c r="O60" s="46">
        <v>0</v>
      </c>
      <c r="P60" s="222"/>
      <c r="Q60" s="223"/>
      <c r="R60" s="223"/>
      <c r="S60" s="223"/>
      <c r="T60" s="223"/>
      <c r="U60" s="223"/>
      <c r="V60" s="224">
        <v>0</v>
      </c>
    </row>
    <row r="61" spans="1:22" x14ac:dyDescent="0.2">
      <c r="A61" s="28">
        <v>729909</v>
      </c>
      <c r="B61" s="21">
        <v>4</v>
      </c>
      <c r="C61" s="21" t="s">
        <v>12</v>
      </c>
      <c r="D61" s="21"/>
      <c r="E61" s="21"/>
      <c r="F61" s="20"/>
      <c r="G61" s="21"/>
      <c r="H61" s="21"/>
      <c r="I61" s="21"/>
      <c r="J61" s="21"/>
      <c r="K61" s="21"/>
      <c r="L61" s="20"/>
      <c r="M61" s="9"/>
      <c r="N61" s="9"/>
      <c r="O61" s="46">
        <v>0</v>
      </c>
      <c r="P61" s="222"/>
      <c r="Q61" s="223"/>
      <c r="R61" s="223"/>
      <c r="S61" s="223"/>
      <c r="T61" s="223"/>
      <c r="U61" s="223"/>
      <c r="V61" s="224">
        <v>0</v>
      </c>
    </row>
    <row r="62" spans="1:22" x14ac:dyDescent="0.2">
      <c r="A62" s="28"/>
      <c r="B62" s="21"/>
      <c r="C62" s="21"/>
      <c r="D62" s="21"/>
      <c r="E62" s="21"/>
      <c r="F62" s="20"/>
      <c r="G62" s="21"/>
      <c r="H62" s="21"/>
      <c r="I62" s="21"/>
      <c r="J62" s="21"/>
      <c r="K62" s="21"/>
      <c r="L62" s="20"/>
      <c r="M62" s="9"/>
      <c r="N62" s="9"/>
      <c r="O62" s="12"/>
      <c r="P62" s="219"/>
      <c r="Q62" s="220"/>
      <c r="R62" s="220"/>
      <c r="S62" s="220"/>
      <c r="T62" s="220"/>
      <c r="U62" s="220"/>
      <c r="V62" s="221"/>
    </row>
    <row r="63" spans="1:22" x14ac:dyDescent="0.2">
      <c r="A63" s="28"/>
      <c r="B63" s="55" t="s">
        <v>107</v>
      </c>
      <c r="C63" s="55"/>
      <c r="D63" s="55"/>
      <c r="E63" s="55"/>
      <c r="F63" s="56"/>
      <c r="G63" s="55"/>
      <c r="H63" s="55"/>
      <c r="I63" s="55"/>
      <c r="J63" s="55"/>
      <c r="K63" s="55"/>
      <c r="L63" s="56"/>
      <c r="M63" s="58"/>
      <c r="N63" s="58"/>
      <c r="O63" s="57">
        <f>SUM(O58:O61)</f>
        <v>0</v>
      </c>
      <c r="P63" s="193"/>
      <c r="Q63" s="187"/>
      <c r="R63" s="187"/>
      <c r="S63" s="187"/>
      <c r="T63" s="187"/>
      <c r="U63" s="187"/>
      <c r="V63" s="189">
        <f>SUM(V58:V61)</f>
        <v>0</v>
      </c>
    </row>
    <row r="64" spans="1:22" x14ac:dyDescent="0.2">
      <c r="A64" s="28"/>
      <c r="B64" s="21"/>
      <c r="C64" s="21"/>
      <c r="D64" s="21"/>
      <c r="E64" s="21"/>
      <c r="F64" s="21"/>
      <c r="G64" s="21"/>
      <c r="H64" s="21"/>
      <c r="I64" s="21"/>
      <c r="J64" s="21"/>
      <c r="K64" s="21"/>
      <c r="L64" s="20"/>
      <c r="M64" s="9"/>
      <c r="N64" s="9"/>
      <c r="O64" s="12"/>
      <c r="P64" s="219"/>
      <c r="Q64" s="220"/>
      <c r="R64" s="220"/>
      <c r="S64" s="220"/>
      <c r="T64" s="220"/>
      <c r="U64" s="220"/>
      <c r="V64" s="221"/>
    </row>
    <row r="65" spans="1:22" x14ac:dyDescent="0.2">
      <c r="A65" s="28"/>
      <c r="B65" s="21" t="s">
        <v>13</v>
      </c>
      <c r="C65" s="21"/>
      <c r="D65" s="21"/>
      <c r="E65" s="21"/>
      <c r="F65" s="21"/>
      <c r="G65" s="21"/>
      <c r="H65" s="21"/>
      <c r="I65" s="21"/>
      <c r="J65" s="21"/>
      <c r="K65" s="21"/>
      <c r="L65" s="9"/>
      <c r="M65" s="9"/>
      <c r="N65" s="9"/>
      <c r="O65" s="19"/>
      <c r="P65" s="219"/>
      <c r="Q65" s="220"/>
      <c r="R65" s="220"/>
      <c r="S65" s="220"/>
      <c r="T65" s="220"/>
      <c r="U65" s="220"/>
      <c r="V65" s="221"/>
    </row>
    <row r="66" spans="1:22" x14ac:dyDescent="0.2">
      <c r="A66" s="28"/>
      <c r="B66" s="21">
        <v>1</v>
      </c>
      <c r="C66" s="64" t="s">
        <v>14</v>
      </c>
      <c r="D66" s="21"/>
      <c r="E66" s="21"/>
      <c r="F66" s="21"/>
      <c r="G66" s="21"/>
      <c r="H66" s="21"/>
      <c r="I66" s="21"/>
      <c r="J66" s="21"/>
      <c r="K66" s="21"/>
      <c r="L66" s="9"/>
      <c r="M66" s="9"/>
      <c r="N66" s="9"/>
      <c r="O66" s="98"/>
      <c r="P66" s="228"/>
      <c r="Q66" s="229"/>
      <c r="R66" s="229"/>
      <c r="S66" s="229"/>
      <c r="T66" s="229"/>
      <c r="U66" s="229"/>
      <c r="V66" s="230"/>
    </row>
    <row r="67" spans="1:22" x14ac:dyDescent="0.2">
      <c r="A67" s="28">
        <v>729900</v>
      </c>
      <c r="B67" s="21"/>
      <c r="C67" s="21" t="s">
        <v>51</v>
      </c>
      <c r="D67" s="21"/>
      <c r="E67" s="21"/>
      <c r="F67" s="21"/>
      <c r="G67" s="21"/>
      <c r="H67" s="21"/>
      <c r="I67" s="21"/>
      <c r="J67" s="21"/>
      <c r="K67" s="21"/>
      <c r="L67" s="9"/>
      <c r="M67" s="9"/>
      <c r="N67" s="9"/>
      <c r="O67" s="46">
        <v>0</v>
      </c>
      <c r="P67" s="222"/>
      <c r="Q67" s="223"/>
      <c r="R67" s="223"/>
      <c r="S67" s="223"/>
      <c r="T67" s="223"/>
      <c r="U67" s="223"/>
      <c r="V67" s="224">
        <v>0</v>
      </c>
    </row>
    <row r="68" spans="1:22" x14ac:dyDescent="0.2">
      <c r="A68" s="28">
        <v>753930</v>
      </c>
      <c r="B68" s="21"/>
      <c r="C68" s="21" t="s">
        <v>52</v>
      </c>
      <c r="D68" s="21"/>
      <c r="E68" s="21"/>
      <c r="F68" s="21"/>
      <c r="G68" s="21"/>
      <c r="H68" s="21"/>
      <c r="I68" s="21"/>
      <c r="J68" s="21"/>
      <c r="K68" s="21"/>
      <c r="L68" s="9"/>
      <c r="M68" s="9"/>
      <c r="N68" s="9"/>
      <c r="O68" s="46">
        <v>0</v>
      </c>
      <c r="P68" s="222"/>
      <c r="Q68" s="223"/>
      <c r="R68" s="223"/>
      <c r="S68" s="223"/>
      <c r="T68" s="223"/>
      <c r="U68" s="223"/>
      <c r="V68" s="224">
        <v>0</v>
      </c>
    </row>
    <row r="69" spans="1:22" x14ac:dyDescent="0.2">
      <c r="A69" s="28">
        <v>754534</v>
      </c>
      <c r="B69" s="21"/>
      <c r="C69" s="21" t="s">
        <v>53</v>
      </c>
      <c r="D69" s="21"/>
      <c r="E69" s="21"/>
      <c r="F69" s="21"/>
      <c r="G69" s="21"/>
      <c r="H69" s="21"/>
      <c r="I69" s="21"/>
      <c r="J69" s="21"/>
      <c r="K69" s="21"/>
      <c r="L69" s="9"/>
      <c r="M69" s="9"/>
      <c r="N69" s="9"/>
      <c r="O69" s="46">
        <v>0</v>
      </c>
      <c r="P69" s="222"/>
      <c r="Q69" s="223"/>
      <c r="R69" s="223"/>
      <c r="S69" s="223"/>
      <c r="T69" s="223"/>
      <c r="U69" s="223"/>
      <c r="V69" s="224">
        <v>0</v>
      </c>
    </row>
    <row r="70" spans="1:22" x14ac:dyDescent="0.2">
      <c r="A70" s="28"/>
      <c r="B70" s="21"/>
      <c r="C70" s="99" t="s">
        <v>122</v>
      </c>
      <c r="D70" s="99"/>
      <c r="E70" s="99"/>
      <c r="F70" s="99"/>
      <c r="G70" s="99"/>
      <c r="H70" s="99"/>
      <c r="I70" s="99"/>
      <c r="J70" s="99"/>
      <c r="K70" s="99"/>
      <c r="L70" s="100"/>
      <c r="M70" s="100"/>
      <c r="N70" s="100"/>
      <c r="O70" s="101">
        <f>SUM(O67:O69)</f>
        <v>0</v>
      </c>
      <c r="P70" s="231"/>
      <c r="Q70" s="201"/>
      <c r="R70" s="201"/>
      <c r="S70" s="201"/>
      <c r="T70" s="201"/>
      <c r="U70" s="201"/>
      <c r="V70" s="232">
        <f>SUM(V67:V69)</f>
        <v>0</v>
      </c>
    </row>
    <row r="71" spans="1:22" x14ac:dyDescent="0.2">
      <c r="A71" s="28">
        <v>734000</v>
      </c>
      <c r="B71" s="21">
        <v>2</v>
      </c>
      <c r="C71" s="21" t="s">
        <v>15</v>
      </c>
      <c r="D71" s="21"/>
      <c r="E71" s="21"/>
      <c r="F71" s="21"/>
      <c r="G71" s="21"/>
      <c r="H71" s="21"/>
      <c r="I71" s="21"/>
      <c r="J71" s="21"/>
      <c r="K71" s="21"/>
      <c r="L71" s="20"/>
      <c r="M71" s="9"/>
      <c r="N71" s="9"/>
      <c r="O71" s="46">
        <v>0</v>
      </c>
      <c r="P71" s="222"/>
      <c r="Q71" s="223"/>
      <c r="R71" s="223"/>
      <c r="S71" s="223"/>
      <c r="T71" s="223"/>
      <c r="U71" s="223"/>
      <c r="V71" s="224">
        <v>0</v>
      </c>
    </row>
    <row r="72" spans="1:22" x14ac:dyDescent="0.2">
      <c r="A72" s="28">
        <v>732000</v>
      </c>
      <c r="B72" s="21">
        <v>3</v>
      </c>
      <c r="C72" s="21" t="s">
        <v>19</v>
      </c>
      <c r="D72" s="21"/>
      <c r="E72" s="21"/>
      <c r="F72" s="21"/>
      <c r="G72" s="21"/>
      <c r="H72" s="21"/>
      <c r="I72" s="21"/>
      <c r="J72" s="21"/>
      <c r="K72" s="21"/>
      <c r="L72" s="20"/>
      <c r="M72" s="9"/>
      <c r="N72" s="9"/>
      <c r="O72" s="46">
        <v>0</v>
      </c>
      <c r="P72" s="222"/>
      <c r="Q72" s="223"/>
      <c r="R72" s="223"/>
      <c r="S72" s="223"/>
      <c r="T72" s="223"/>
      <c r="U72" s="223"/>
      <c r="V72" s="224">
        <v>0</v>
      </c>
    </row>
    <row r="73" spans="1:22" x14ac:dyDescent="0.2">
      <c r="A73" s="28">
        <v>719535</v>
      </c>
      <c r="B73" s="21">
        <v>4</v>
      </c>
      <c r="C73" s="21" t="s">
        <v>124</v>
      </c>
      <c r="D73" s="21"/>
      <c r="E73" s="21"/>
      <c r="F73" s="21"/>
      <c r="G73" s="21"/>
      <c r="H73" s="21"/>
      <c r="I73" s="21"/>
      <c r="J73" s="21"/>
      <c r="K73" s="21"/>
      <c r="L73" s="20"/>
      <c r="M73" s="9"/>
      <c r="N73" s="9"/>
      <c r="O73" s="46">
        <v>0</v>
      </c>
      <c r="P73" s="222"/>
      <c r="Q73" s="223"/>
      <c r="R73" s="223"/>
      <c r="S73" s="223"/>
      <c r="T73" s="223"/>
      <c r="U73" s="223"/>
      <c r="V73" s="224">
        <v>0</v>
      </c>
    </row>
    <row r="74" spans="1:22" x14ac:dyDescent="0.2">
      <c r="A74" s="28">
        <v>719540</v>
      </c>
      <c r="B74" s="21">
        <v>5</v>
      </c>
      <c r="C74" s="21" t="s">
        <v>157</v>
      </c>
      <c r="D74" s="21"/>
      <c r="E74" s="21"/>
      <c r="F74" s="21"/>
      <c r="G74" s="21"/>
      <c r="H74" s="21"/>
      <c r="I74" s="21"/>
      <c r="J74" s="21"/>
      <c r="K74" s="21"/>
      <c r="L74" s="20"/>
      <c r="M74" s="9"/>
      <c r="N74" s="9"/>
      <c r="O74" s="46">
        <v>0</v>
      </c>
      <c r="P74" s="222"/>
      <c r="Q74" s="223"/>
      <c r="R74" s="223"/>
      <c r="S74" s="223"/>
      <c r="T74" s="223"/>
      <c r="U74" s="223"/>
      <c r="V74" s="224">
        <v>0</v>
      </c>
    </row>
    <row r="75" spans="1:22" x14ac:dyDescent="0.2">
      <c r="A75" s="28">
        <v>719545</v>
      </c>
      <c r="B75" s="21">
        <v>6</v>
      </c>
      <c r="C75" s="21" t="s">
        <v>158</v>
      </c>
      <c r="D75" s="21"/>
      <c r="E75" s="21"/>
      <c r="F75" s="21"/>
      <c r="G75" s="21"/>
      <c r="H75" s="21"/>
      <c r="I75" s="21"/>
      <c r="J75" s="21"/>
      <c r="K75" s="21"/>
      <c r="L75" s="20"/>
      <c r="M75" s="9"/>
      <c r="N75" s="9"/>
      <c r="O75" s="46">
        <v>0</v>
      </c>
      <c r="P75" s="222"/>
      <c r="Q75" s="223"/>
      <c r="R75" s="223"/>
      <c r="S75" s="223"/>
      <c r="T75" s="223"/>
      <c r="U75" s="223"/>
      <c r="V75" s="224">
        <v>0</v>
      </c>
    </row>
    <row r="76" spans="1:22" x14ac:dyDescent="0.2">
      <c r="A76" s="28">
        <v>765900</v>
      </c>
      <c r="B76" s="21">
        <v>7</v>
      </c>
      <c r="C76" s="21" t="s">
        <v>54</v>
      </c>
      <c r="D76" s="21"/>
      <c r="E76" s="21"/>
      <c r="F76" s="21"/>
      <c r="G76" s="21"/>
      <c r="H76" s="21"/>
      <c r="I76" s="21"/>
      <c r="J76" s="21"/>
      <c r="K76" s="21"/>
      <c r="L76" s="20"/>
      <c r="M76" s="9"/>
      <c r="N76" s="9"/>
      <c r="O76" s="46">
        <v>0</v>
      </c>
      <c r="P76" s="222"/>
      <c r="Q76" s="223"/>
      <c r="R76" s="223"/>
      <c r="S76" s="223"/>
      <c r="T76" s="223"/>
      <c r="U76" s="223"/>
      <c r="V76" s="224">
        <v>0</v>
      </c>
    </row>
    <row r="77" spans="1:22" x14ac:dyDescent="0.2">
      <c r="A77" s="28" t="s">
        <v>210</v>
      </c>
      <c r="B77" s="21">
        <v>8</v>
      </c>
      <c r="C77" s="21" t="s">
        <v>123</v>
      </c>
      <c r="D77" s="21"/>
      <c r="E77" s="21"/>
      <c r="F77" s="21"/>
      <c r="G77" s="21"/>
      <c r="H77" s="21"/>
      <c r="I77" s="21"/>
      <c r="J77" s="21"/>
      <c r="K77" s="21"/>
      <c r="L77" s="20"/>
      <c r="M77" s="9"/>
      <c r="N77" s="9"/>
      <c r="O77" s="46">
        <v>0</v>
      </c>
      <c r="P77" s="222"/>
      <c r="Q77" s="223"/>
      <c r="R77" s="223"/>
      <c r="S77" s="223"/>
      <c r="T77" s="223"/>
      <c r="U77" s="223"/>
      <c r="V77" s="224">
        <v>0</v>
      </c>
    </row>
    <row r="78" spans="1:22" x14ac:dyDescent="0.2">
      <c r="A78" s="28"/>
      <c r="B78" s="21"/>
      <c r="C78" s="21"/>
      <c r="D78" s="21"/>
      <c r="E78" s="21"/>
      <c r="F78" s="21"/>
      <c r="G78" s="21"/>
      <c r="H78" s="21"/>
      <c r="I78" s="21"/>
      <c r="J78" s="21"/>
      <c r="K78" s="21"/>
      <c r="L78" s="20"/>
      <c r="M78" s="9"/>
      <c r="N78" s="9"/>
      <c r="O78" s="12"/>
      <c r="P78" s="233"/>
      <c r="Q78" s="9"/>
      <c r="R78" s="9"/>
      <c r="S78" s="9"/>
      <c r="T78" s="9"/>
      <c r="U78" s="9"/>
      <c r="V78" s="221"/>
    </row>
    <row r="79" spans="1:22" x14ac:dyDescent="0.2">
      <c r="A79" s="28"/>
      <c r="B79" s="55" t="s">
        <v>47</v>
      </c>
      <c r="C79" s="55"/>
      <c r="D79" s="55"/>
      <c r="E79" s="55"/>
      <c r="F79" s="55"/>
      <c r="G79" s="55"/>
      <c r="H79" s="55"/>
      <c r="I79" s="55"/>
      <c r="J79" s="55"/>
      <c r="K79" s="55"/>
      <c r="L79" s="56"/>
      <c r="M79" s="58"/>
      <c r="N79" s="58"/>
      <c r="O79" s="57">
        <f>SUM(O70:O77)</f>
        <v>0</v>
      </c>
      <c r="P79" s="193"/>
      <c r="Q79" s="187"/>
      <c r="R79" s="187"/>
      <c r="S79" s="187"/>
      <c r="T79" s="187"/>
      <c r="U79" s="187"/>
      <c r="V79" s="189">
        <f>SUM(V70:V77)</f>
        <v>0</v>
      </c>
    </row>
    <row r="80" spans="1:22" x14ac:dyDescent="0.2">
      <c r="A80" s="28"/>
      <c r="B80" s="21"/>
      <c r="C80" s="21"/>
      <c r="D80" s="21"/>
      <c r="E80" s="21"/>
      <c r="F80" s="21"/>
      <c r="G80" s="21"/>
      <c r="H80" s="21"/>
      <c r="I80" s="21"/>
      <c r="J80" s="21"/>
      <c r="K80" s="21"/>
      <c r="L80" s="20"/>
      <c r="M80" s="9"/>
      <c r="N80" s="9"/>
      <c r="O80" s="17"/>
      <c r="P80" s="234"/>
      <c r="Q80" s="235"/>
      <c r="R80" s="235"/>
      <c r="S80" s="235"/>
      <c r="T80" s="235"/>
      <c r="U80" s="235"/>
      <c r="V80" s="236"/>
    </row>
    <row r="81" spans="1:22" x14ac:dyDescent="0.2">
      <c r="A81" s="28"/>
      <c r="B81" s="55" t="s">
        <v>48</v>
      </c>
      <c r="C81" s="55"/>
      <c r="D81" s="55"/>
      <c r="E81" s="55"/>
      <c r="F81" s="55"/>
      <c r="G81" s="55"/>
      <c r="H81" s="55"/>
      <c r="I81" s="55"/>
      <c r="J81" s="55"/>
      <c r="K81" s="55"/>
      <c r="L81" s="56"/>
      <c r="M81" s="58"/>
      <c r="N81" s="58"/>
      <c r="O81" s="57">
        <f>SUM(O40+O49+O55+O63+O79)</f>
        <v>0</v>
      </c>
      <c r="P81" s="193"/>
      <c r="Q81" s="187"/>
      <c r="R81" s="187"/>
      <c r="S81" s="187"/>
      <c r="T81" s="187"/>
      <c r="U81" s="187"/>
      <c r="V81" s="189">
        <f>SUM(V40+V49+V55+V63+V79)</f>
        <v>0</v>
      </c>
    </row>
    <row r="82" spans="1:22" x14ac:dyDescent="0.2">
      <c r="A82" s="28"/>
      <c r="B82" s="21"/>
      <c r="C82" s="21"/>
      <c r="D82" s="21"/>
      <c r="E82" s="21"/>
      <c r="F82" s="21"/>
      <c r="G82" s="21"/>
      <c r="O82" s="17"/>
      <c r="P82" s="234"/>
      <c r="Q82" s="235"/>
      <c r="R82" s="235"/>
      <c r="S82" s="235"/>
      <c r="T82" s="235"/>
      <c r="U82" s="235"/>
      <c r="V82" s="236"/>
    </row>
    <row r="83" spans="1:22" x14ac:dyDescent="0.2">
      <c r="A83" s="28">
        <v>786950</v>
      </c>
      <c r="B83" s="21" t="s">
        <v>16</v>
      </c>
      <c r="C83" s="21"/>
      <c r="D83" s="21"/>
      <c r="H83" s="21" t="s">
        <v>17</v>
      </c>
      <c r="J83" s="39">
        <v>0.1</v>
      </c>
      <c r="K83" s="9"/>
      <c r="L83" s="2" t="s">
        <v>18</v>
      </c>
      <c r="M83" s="41">
        <f>O81</f>
        <v>0</v>
      </c>
      <c r="O83" s="47">
        <f>SUM(J83*M83)</f>
        <v>0</v>
      </c>
      <c r="P83" s="193"/>
      <c r="Q83" s="187"/>
      <c r="R83" s="187"/>
      <c r="S83" s="187"/>
      <c r="T83" s="187"/>
      <c r="U83" s="187"/>
      <c r="V83" s="237">
        <f>V81*J83</f>
        <v>0</v>
      </c>
    </row>
    <row r="84" spans="1:22" x14ac:dyDescent="0.2">
      <c r="A84" s="8"/>
      <c r="B84" s="21"/>
      <c r="C84" s="21"/>
      <c r="D84" s="21"/>
      <c r="E84" s="21"/>
      <c r="F84" s="21"/>
      <c r="G84" s="21"/>
      <c r="L84" s="9"/>
      <c r="M84" s="9"/>
      <c r="N84" s="9"/>
      <c r="O84" s="30"/>
      <c r="P84" s="203"/>
      <c r="Q84" s="204"/>
      <c r="R84" s="204"/>
      <c r="S84" s="204"/>
      <c r="T84" s="204"/>
      <c r="U84" s="204"/>
      <c r="V84" s="205"/>
    </row>
    <row r="85" spans="1:22" ht="15.75" thickBot="1" x14ac:dyDescent="0.25">
      <c r="A85" s="8"/>
      <c r="B85" s="55" t="s">
        <v>49</v>
      </c>
      <c r="C85" s="55"/>
      <c r="D85" s="55"/>
      <c r="E85" s="55"/>
      <c r="F85" s="55"/>
      <c r="G85" s="55"/>
      <c r="H85" s="54"/>
      <c r="I85" s="54"/>
      <c r="J85" s="54"/>
      <c r="K85" s="54"/>
      <c r="L85" s="58"/>
      <c r="M85" s="58"/>
      <c r="N85" s="58"/>
      <c r="O85" s="57">
        <f>SUM(O81+O83)</f>
        <v>0</v>
      </c>
      <c r="P85" s="238" t="s">
        <v>211</v>
      </c>
      <c r="Q85" s="239"/>
      <c r="R85" s="239"/>
      <c r="S85" s="239"/>
      <c r="T85" s="239"/>
      <c r="U85" s="239"/>
      <c r="V85" s="240">
        <f>SUM(V81+V83)</f>
        <v>0</v>
      </c>
    </row>
    <row r="86" spans="1:22" ht="15.75" thickBot="1" x14ac:dyDescent="0.25">
      <c r="A86" s="8"/>
    </row>
    <row r="87" spans="1:22" ht="15.75" thickBot="1" x14ac:dyDescent="0.25">
      <c r="B87" s="277" t="s">
        <v>40</v>
      </c>
      <c r="C87" s="278"/>
      <c r="D87" s="278"/>
      <c r="E87" s="278"/>
      <c r="F87" s="278"/>
      <c r="G87" s="278"/>
      <c r="H87" s="278"/>
      <c r="I87" s="278"/>
      <c r="J87" s="278"/>
      <c r="K87" s="278"/>
      <c r="L87" s="278"/>
      <c r="M87" s="278"/>
      <c r="N87" s="279"/>
      <c r="O87" s="241">
        <f>O85+V85</f>
        <v>0</v>
      </c>
      <c r="P87" s="242"/>
      <c r="Q87" s="243"/>
      <c r="R87" s="243"/>
      <c r="S87" s="243"/>
      <c r="T87" s="243"/>
      <c r="U87" s="243"/>
      <c r="V87" s="244"/>
    </row>
    <row r="88" spans="1:22" x14ac:dyDescent="0.2">
      <c r="N88" s="9"/>
    </row>
    <row r="90" spans="1:22" x14ac:dyDescent="0.2">
      <c r="A90" s="13"/>
      <c r="L90" s="9"/>
    </row>
    <row r="91" spans="1:22" x14ac:dyDescent="0.2">
      <c r="A91" s="13"/>
      <c r="B91" s="272" t="s">
        <v>42</v>
      </c>
      <c r="C91" s="273"/>
      <c r="D91" s="273"/>
      <c r="E91" s="273"/>
      <c r="F91" s="273"/>
      <c r="G91" s="273"/>
      <c r="H91" s="273"/>
      <c r="I91" s="273"/>
      <c r="J91" s="273"/>
      <c r="K91" s="273"/>
      <c r="L91" s="273"/>
      <c r="M91" s="273"/>
      <c r="N91" s="273"/>
      <c r="O91" s="273"/>
      <c r="P91" s="273"/>
      <c r="Q91" s="255"/>
      <c r="R91" s="255"/>
      <c r="S91" s="255"/>
      <c r="T91" s="255"/>
      <c r="U91" s="255"/>
      <c r="V91" s="255"/>
    </row>
    <row r="92" spans="1:22" x14ac:dyDescent="0.2">
      <c r="A92" s="13"/>
      <c r="B92" s="273"/>
      <c r="C92" s="273"/>
      <c r="D92" s="273"/>
      <c r="E92" s="273"/>
      <c r="F92" s="273"/>
      <c r="G92" s="273"/>
      <c r="H92" s="273"/>
      <c r="I92" s="273"/>
      <c r="J92" s="273"/>
      <c r="K92" s="273"/>
      <c r="L92" s="273"/>
      <c r="M92" s="273"/>
      <c r="N92" s="273"/>
      <c r="O92" s="273"/>
      <c r="P92" s="273"/>
      <c r="Q92" s="255"/>
      <c r="R92" s="255"/>
      <c r="S92" s="255"/>
      <c r="T92" s="255"/>
      <c r="U92" s="255"/>
      <c r="V92" s="255"/>
    </row>
    <row r="93" spans="1:22" x14ac:dyDescent="0.2">
      <c r="A93" s="13"/>
      <c r="B93" s="273"/>
      <c r="C93" s="273"/>
      <c r="D93" s="273"/>
      <c r="E93" s="273"/>
      <c r="F93" s="273"/>
      <c r="G93" s="273"/>
      <c r="H93" s="273"/>
      <c r="I93" s="273"/>
      <c r="J93" s="273"/>
      <c r="K93" s="273"/>
      <c r="L93" s="273"/>
      <c r="M93" s="273"/>
      <c r="N93" s="273"/>
      <c r="O93" s="273"/>
      <c r="P93" s="273"/>
      <c r="Q93" s="255"/>
      <c r="R93" s="255"/>
      <c r="S93" s="255"/>
      <c r="T93" s="255"/>
      <c r="U93" s="255"/>
      <c r="V93" s="255"/>
    </row>
    <row r="94" spans="1:22" x14ac:dyDescent="0.2">
      <c r="A94" s="13"/>
      <c r="B94" s="273"/>
      <c r="C94" s="273"/>
      <c r="D94" s="273"/>
      <c r="E94" s="273"/>
      <c r="F94" s="273"/>
      <c r="G94" s="273"/>
      <c r="H94" s="273"/>
      <c r="I94" s="273"/>
      <c r="J94" s="273"/>
      <c r="K94" s="273"/>
      <c r="L94" s="273"/>
      <c r="M94" s="273"/>
      <c r="N94" s="273"/>
      <c r="O94" s="273"/>
      <c r="P94" s="273"/>
      <c r="Q94" s="255"/>
      <c r="R94" s="255"/>
      <c r="S94" s="255"/>
      <c r="T94" s="255"/>
      <c r="U94" s="255"/>
      <c r="V94" s="255"/>
    </row>
    <row r="95" spans="1:22" x14ac:dyDescent="0.2">
      <c r="A95" s="13"/>
      <c r="B95" s="273"/>
      <c r="C95" s="273"/>
      <c r="D95" s="273"/>
      <c r="E95" s="273"/>
      <c r="F95" s="273"/>
      <c r="G95" s="273"/>
      <c r="H95" s="273"/>
      <c r="I95" s="273"/>
      <c r="J95" s="273"/>
      <c r="K95" s="273"/>
      <c r="L95" s="273"/>
      <c r="M95" s="273"/>
      <c r="N95" s="273"/>
      <c r="O95" s="273"/>
      <c r="P95" s="273"/>
      <c r="Q95" s="255"/>
      <c r="R95" s="255"/>
      <c r="S95" s="255"/>
      <c r="T95" s="255"/>
      <c r="U95" s="255"/>
      <c r="V95" s="255"/>
    </row>
    <row r="96" spans="1:22" x14ac:dyDescent="0.2">
      <c r="A96" s="13"/>
      <c r="B96" s="273"/>
      <c r="C96" s="273"/>
      <c r="D96" s="273"/>
      <c r="E96" s="273"/>
      <c r="F96" s="273"/>
      <c r="G96" s="273"/>
      <c r="H96" s="273"/>
      <c r="I96" s="273"/>
      <c r="J96" s="273"/>
      <c r="K96" s="273"/>
      <c r="L96" s="273"/>
      <c r="M96" s="273"/>
      <c r="N96" s="273"/>
      <c r="O96" s="273"/>
      <c r="P96" s="273"/>
      <c r="Q96" s="255"/>
      <c r="R96" s="255"/>
      <c r="S96" s="255"/>
      <c r="T96" s="255"/>
      <c r="U96" s="255"/>
      <c r="V96" s="255"/>
    </row>
    <row r="97" spans="1:22" x14ac:dyDescent="0.2">
      <c r="A97" s="13"/>
      <c r="B97" s="273"/>
      <c r="C97" s="273"/>
      <c r="D97" s="273"/>
      <c r="E97" s="273"/>
      <c r="F97" s="273"/>
      <c r="G97" s="273"/>
      <c r="H97" s="273"/>
      <c r="I97" s="273"/>
      <c r="J97" s="273"/>
      <c r="K97" s="273"/>
      <c r="L97" s="273"/>
      <c r="M97" s="273"/>
      <c r="N97" s="273"/>
      <c r="O97" s="273"/>
      <c r="P97" s="273"/>
      <c r="Q97" s="255"/>
      <c r="R97" s="255"/>
      <c r="S97" s="255"/>
      <c r="T97" s="255"/>
      <c r="U97" s="255"/>
      <c r="V97" s="255"/>
    </row>
    <row r="98" spans="1:22" x14ac:dyDescent="0.2">
      <c r="A98" s="13"/>
      <c r="B98" s="273"/>
      <c r="C98" s="273"/>
      <c r="D98" s="273"/>
      <c r="E98" s="273"/>
      <c r="F98" s="273"/>
      <c r="G98" s="273"/>
      <c r="H98" s="273"/>
      <c r="I98" s="273"/>
      <c r="J98" s="273"/>
      <c r="K98" s="273"/>
      <c r="L98" s="273"/>
      <c r="M98" s="273"/>
      <c r="N98" s="273"/>
      <c r="O98" s="273"/>
      <c r="P98" s="273"/>
      <c r="Q98" s="255"/>
      <c r="R98" s="255"/>
      <c r="S98" s="255"/>
      <c r="T98" s="255"/>
      <c r="U98" s="255"/>
      <c r="V98" s="255"/>
    </row>
    <row r="99" spans="1:22" x14ac:dyDescent="0.2">
      <c r="A99" s="13"/>
      <c r="B99" s="273"/>
      <c r="C99" s="273"/>
      <c r="D99" s="273"/>
      <c r="E99" s="273"/>
      <c r="F99" s="273"/>
      <c r="G99" s="273"/>
      <c r="H99" s="273"/>
      <c r="I99" s="273"/>
      <c r="J99" s="273"/>
      <c r="K99" s="273"/>
      <c r="L99" s="273"/>
      <c r="M99" s="273"/>
      <c r="N99" s="273"/>
      <c r="O99" s="273"/>
      <c r="P99" s="273"/>
      <c r="Q99" s="255"/>
      <c r="R99" s="255"/>
      <c r="S99" s="255"/>
      <c r="T99" s="255"/>
      <c r="U99" s="255"/>
      <c r="V99" s="255"/>
    </row>
    <row r="100" spans="1:22" x14ac:dyDescent="0.2">
      <c r="A100" s="13"/>
      <c r="L100" s="9"/>
      <c r="M100" s="9"/>
      <c r="N100" s="9"/>
      <c r="O100" s="9"/>
      <c r="P100" s="9"/>
    </row>
    <row r="101" spans="1:22" x14ac:dyDescent="0.2">
      <c r="A101" s="13"/>
      <c r="L101" s="9"/>
      <c r="M101" s="9"/>
      <c r="N101" s="9"/>
      <c r="O101" s="9"/>
      <c r="P101" s="9"/>
    </row>
    <row r="102" spans="1:22" x14ac:dyDescent="0.2">
      <c r="A102" s="13"/>
      <c r="L102" s="9"/>
      <c r="M102" s="9"/>
      <c r="N102" s="9"/>
      <c r="O102" s="9"/>
      <c r="P102" s="9"/>
    </row>
    <row r="103" spans="1:22" x14ac:dyDescent="0.2">
      <c r="A103" s="13"/>
      <c r="L103" s="9"/>
      <c r="M103" s="9"/>
      <c r="N103" s="9"/>
      <c r="O103" s="9"/>
      <c r="P103" s="9"/>
    </row>
    <row r="104" spans="1:22" x14ac:dyDescent="0.2">
      <c r="A104" s="13"/>
      <c r="L104" s="9"/>
      <c r="M104" s="9"/>
      <c r="N104" s="9"/>
      <c r="O104" s="9"/>
      <c r="P104" s="9"/>
    </row>
    <row r="105" spans="1:22" x14ac:dyDescent="0.2">
      <c r="A105" s="13"/>
      <c r="L105" s="9"/>
      <c r="M105" s="9"/>
      <c r="N105" s="9"/>
      <c r="O105" s="9"/>
      <c r="P105" s="9"/>
    </row>
    <row r="106" spans="1:22" x14ac:dyDescent="0.2">
      <c r="A106" s="13"/>
      <c r="L106" s="9"/>
      <c r="M106" s="9"/>
      <c r="N106" s="9"/>
      <c r="O106" s="9"/>
      <c r="P106" s="9"/>
    </row>
    <row r="107" spans="1:22" x14ac:dyDescent="0.2">
      <c r="A107" s="13"/>
      <c r="I107" s="9"/>
      <c r="J107" s="9"/>
      <c r="K107" s="9"/>
      <c r="L107" s="9"/>
      <c r="M107" s="9"/>
      <c r="N107" s="9"/>
      <c r="O107" s="9"/>
      <c r="P107" s="9"/>
    </row>
    <row r="108" spans="1:22" x14ac:dyDescent="0.2">
      <c r="L108" s="9"/>
      <c r="M108" s="9"/>
      <c r="N108" s="9"/>
    </row>
    <row r="109" spans="1:22" x14ac:dyDescent="0.2">
      <c r="L109" s="9"/>
      <c r="M109" s="9"/>
      <c r="N109" s="9"/>
      <c r="O109" s="9"/>
      <c r="P109" s="9"/>
    </row>
    <row r="110" spans="1:22" x14ac:dyDescent="0.2">
      <c r="N110" s="9"/>
    </row>
    <row r="111" spans="1:22" x14ac:dyDescent="0.2">
      <c r="N111" s="9"/>
    </row>
  </sheetData>
  <sheetProtection algorithmName="SHA-512" hashValue="lwB+N7aJ/WOlqoR9C9BI+TwNqokMxgIW4v9LIP+oPIBHlZOUYBAOxP2a8UbKExI2QF6eSQMXNNeV9P3Ko2fT7Q==" saltValue="3tRd4GL5BoV1h1M/Vr7ClQ==" spinCount="100000" sheet="1" formatColumns="0" formatRows="0"/>
  <mergeCells count="7">
    <mergeCell ref="A2:H2"/>
    <mergeCell ref="J1:L1"/>
    <mergeCell ref="N1:O1"/>
    <mergeCell ref="P4:V4"/>
    <mergeCell ref="B91:V99"/>
    <mergeCell ref="H4:O4"/>
    <mergeCell ref="B87:N87"/>
  </mergeCells>
  <phoneticPr fontId="2" type="noConversion"/>
  <printOptions gridLines="1"/>
  <pageMargins left="0" right="0" top="0.5" bottom="0.5" header="0.2" footer="0.2"/>
  <pageSetup scale="35" orientation="portrait" horizontalDpi="300" verticalDpi="300" r:id="rId1"/>
  <headerFooter>
    <oddHeader>&amp;CAppalachian State University - Office of Sponsored Programs</oddHeader>
    <oddFooter>&amp;CPage &amp;P&amp;Rversoin 07/2023</oddFooter>
  </headerFooter>
  <ignoredErrors>
    <ignoredError sqref="I8 I18:I22 I11:I13 I9 K9 I10 K10 K8 K11:K13" unlockedFormula="1"/>
    <ignoredError sqref="O37 M37" emptyCellReference="1"/>
  </ignoredErrors>
  <legacyDrawing r:id="rId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14"/>
  <sheetViews>
    <sheetView view="pageLayout" zoomScale="70" zoomScaleNormal="70" zoomScaleSheetLayoutView="86" zoomScalePageLayoutView="70" workbookViewId="0">
      <selection activeCell="A2" sqref="A2:H2"/>
    </sheetView>
  </sheetViews>
  <sheetFormatPr defaultColWidth="14.42578125" defaultRowHeight="15" x14ac:dyDescent="0.2"/>
  <cols>
    <col min="1" max="1" width="14.42578125" style="1" customWidth="1"/>
    <col min="2" max="6" width="14.42578125" style="2"/>
    <col min="7" max="7" width="10.140625" style="2" customWidth="1"/>
    <col min="8" max="8" width="12.42578125" style="2" customWidth="1"/>
    <col min="9" max="9" width="5.7109375" style="2" customWidth="1"/>
    <col min="10" max="10" width="11.42578125" style="2" customWidth="1"/>
    <col min="11" max="11" width="5.42578125" style="2" customWidth="1"/>
    <col min="12" max="12" width="17" style="2" customWidth="1"/>
    <col min="13" max="13" width="16.42578125" style="2" customWidth="1"/>
    <col min="14" max="14" width="16.140625" style="2" customWidth="1"/>
    <col min="15" max="15" width="16.42578125" style="2" customWidth="1"/>
    <col min="16" max="16" width="12.5703125" style="2" bestFit="1" customWidth="1"/>
    <col min="17" max="17" width="6.85546875" style="2" bestFit="1" customWidth="1"/>
    <col min="18" max="18" width="11.140625" style="2" bestFit="1" customWidth="1"/>
    <col min="19" max="19" width="4.85546875" style="2" bestFit="1" customWidth="1"/>
    <col min="20" max="20" width="16.5703125" style="2" bestFit="1" customWidth="1"/>
    <col min="21" max="21" width="14.28515625" style="2" customWidth="1"/>
    <col min="22" max="22" width="14.28515625" style="2" bestFit="1" customWidth="1"/>
    <col min="23" max="16384" width="14.42578125" style="2"/>
  </cols>
  <sheetData>
    <row r="1" spans="1:22" ht="19.5" x14ac:dyDescent="0.2">
      <c r="A1" s="108" t="s">
        <v>43</v>
      </c>
      <c r="B1" s="109"/>
      <c r="C1" s="109"/>
      <c r="D1" s="109"/>
      <c r="E1" s="109"/>
      <c r="F1" s="109"/>
      <c r="G1" s="109"/>
      <c r="H1" s="109"/>
      <c r="I1" s="109"/>
      <c r="J1" s="265" t="s">
        <v>169</v>
      </c>
      <c r="K1" s="266"/>
      <c r="L1" s="266"/>
      <c r="M1" s="253"/>
      <c r="N1" s="267" t="s">
        <v>170</v>
      </c>
      <c r="O1" s="268"/>
    </row>
    <row r="2" spans="1:22" x14ac:dyDescent="0.2">
      <c r="A2" s="263" t="s">
        <v>206</v>
      </c>
      <c r="B2" s="264"/>
      <c r="C2" s="264"/>
      <c r="D2" s="264"/>
      <c r="E2" s="264"/>
      <c r="F2" s="264"/>
      <c r="G2" s="264"/>
      <c r="H2" s="264"/>
      <c r="I2" s="109"/>
      <c r="J2" s="110" t="s">
        <v>2</v>
      </c>
      <c r="K2" s="111"/>
      <c r="L2" s="112"/>
      <c r="M2" s="113"/>
      <c r="N2" s="113"/>
      <c r="O2" s="109"/>
    </row>
    <row r="3" spans="1:22" ht="15.75" thickBot="1" x14ac:dyDescent="0.25">
      <c r="A3" s="1" t="s">
        <v>35</v>
      </c>
      <c r="B3" s="40" t="str">
        <f>'TDC FY 24-25'!B3</f>
        <v>Insert name</v>
      </c>
      <c r="C3" s="40"/>
      <c r="D3" s="40"/>
      <c r="E3" s="39"/>
      <c r="F3" s="40"/>
      <c r="G3" s="40"/>
      <c r="H3" s="40"/>
      <c r="I3" s="41"/>
      <c r="J3" s="41"/>
      <c r="K3" s="41"/>
      <c r="L3" s="41"/>
      <c r="M3" s="41"/>
      <c r="N3" s="40"/>
      <c r="O3" s="40"/>
    </row>
    <row r="4" spans="1:22" ht="15.75" thickBot="1" x14ac:dyDescent="0.25">
      <c r="A4" s="4"/>
      <c r="B4" s="23"/>
      <c r="C4" s="23"/>
      <c r="D4" s="23"/>
      <c r="E4" s="23"/>
      <c r="F4" s="5" t="s">
        <v>219</v>
      </c>
      <c r="G4" s="5"/>
      <c r="H4" s="274" t="s">
        <v>209</v>
      </c>
      <c r="I4" s="275"/>
      <c r="J4" s="275"/>
      <c r="K4" s="275"/>
      <c r="L4" s="275"/>
      <c r="M4" s="275"/>
      <c r="N4" s="275"/>
      <c r="O4" s="276"/>
      <c r="P4" s="280" t="s">
        <v>203</v>
      </c>
      <c r="Q4" s="281"/>
      <c r="R4" s="281"/>
      <c r="S4" s="281"/>
      <c r="T4" s="281"/>
      <c r="U4" s="281"/>
      <c r="V4" s="282"/>
    </row>
    <row r="5" spans="1:22" x14ac:dyDescent="0.2">
      <c r="A5" s="32"/>
      <c r="B5" s="21"/>
      <c r="C5" s="21"/>
      <c r="D5" s="21"/>
      <c r="E5" s="21"/>
      <c r="F5" s="21"/>
      <c r="G5" s="21"/>
      <c r="H5" s="24" t="s">
        <v>34</v>
      </c>
      <c r="I5" s="42" t="s">
        <v>28</v>
      </c>
      <c r="J5" s="24" t="s">
        <v>22</v>
      </c>
      <c r="K5" s="42" t="s">
        <v>28</v>
      </c>
      <c r="L5" s="27" t="s">
        <v>26</v>
      </c>
      <c r="M5" s="7" t="s">
        <v>27</v>
      </c>
      <c r="N5" s="7" t="s">
        <v>32</v>
      </c>
      <c r="O5" s="6" t="s">
        <v>33</v>
      </c>
      <c r="P5" s="176" t="s">
        <v>34</v>
      </c>
      <c r="Q5" s="177" t="s">
        <v>28</v>
      </c>
      <c r="R5" s="178" t="s">
        <v>22</v>
      </c>
      <c r="S5" s="177" t="s">
        <v>28</v>
      </c>
      <c r="T5" s="177" t="s">
        <v>204</v>
      </c>
      <c r="U5" s="179" t="s">
        <v>32</v>
      </c>
      <c r="V5" s="180" t="s">
        <v>23</v>
      </c>
    </row>
    <row r="6" spans="1:22" x14ac:dyDescent="0.2">
      <c r="A6" s="8"/>
      <c r="B6" s="21"/>
      <c r="C6" s="21"/>
      <c r="D6" s="21"/>
      <c r="E6" s="21"/>
      <c r="F6" s="21"/>
      <c r="G6" s="21"/>
      <c r="H6" s="24" t="s">
        <v>29</v>
      </c>
      <c r="I6" s="24"/>
      <c r="J6" s="24" t="s">
        <v>29</v>
      </c>
      <c r="K6" s="24"/>
      <c r="L6" s="27"/>
      <c r="M6" s="7" t="s">
        <v>25</v>
      </c>
      <c r="N6" s="7" t="s">
        <v>31</v>
      </c>
      <c r="P6" s="176" t="s">
        <v>29</v>
      </c>
      <c r="Q6" s="178"/>
      <c r="R6" s="178" t="s">
        <v>29</v>
      </c>
      <c r="S6" s="178"/>
      <c r="T6" s="178" t="s">
        <v>205</v>
      </c>
      <c r="U6" s="179" t="s">
        <v>31</v>
      </c>
      <c r="V6" s="181"/>
    </row>
    <row r="7" spans="1:22" x14ac:dyDescent="0.2">
      <c r="A7" s="8" t="s">
        <v>39</v>
      </c>
      <c r="B7" s="21" t="s">
        <v>55</v>
      </c>
      <c r="C7" s="21"/>
      <c r="D7" s="21"/>
      <c r="E7" s="21"/>
      <c r="F7" s="21"/>
      <c r="G7" s="21"/>
      <c r="H7" s="24"/>
      <c r="I7" s="24"/>
      <c r="J7" s="24"/>
      <c r="K7" s="24"/>
      <c r="L7" s="27"/>
      <c r="M7" s="7"/>
      <c r="N7" s="7"/>
      <c r="P7" s="182"/>
      <c r="Q7" s="183"/>
      <c r="R7" s="183"/>
      <c r="S7" s="183"/>
      <c r="T7" s="183"/>
      <c r="U7" s="183"/>
      <c r="V7" s="181"/>
    </row>
    <row r="8" spans="1:22" x14ac:dyDescent="0.2">
      <c r="A8" s="28">
        <v>611180</v>
      </c>
      <c r="B8" s="2">
        <v>1</v>
      </c>
      <c r="C8" s="63" t="str">
        <f>'TDC FY 24-25'!C8</f>
        <v>insert name</v>
      </c>
      <c r="D8" s="40"/>
      <c r="E8" s="40"/>
      <c r="F8" s="40"/>
      <c r="G8" s="21"/>
      <c r="H8" s="62">
        <v>0</v>
      </c>
      <c r="I8" s="50">
        <f t="shared" ref="I8:I13" si="0">H8*9</f>
        <v>0</v>
      </c>
      <c r="J8" s="62">
        <v>0</v>
      </c>
      <c r="K8" s="50">
        <f t="shared" ref="K8:K13" si="1">J8*3</f>
        <v>0</v>
      </c>
      <c r="L8" s="30">
        <f>('TDC FY 24-25'!L8)*0.03+('TDC FY 24-25'!L8)</f>
        <v>0</v>
      </c>
      <c r="M8" s="47">
        <f t="shared" ref="M8:M13" si="2">L8*H8+L8/9*3*J8</f>
        <v>0</v>
      </c>
      <c r="N8" s="155">
        <f>M8*'Fringe Rates'!$C$3</f>
        <v>0</v>
      </c>
      <c r="O8" s="47">
        <f t="shared" ref="O8:O13" si="3">M8+N8</f>
        <v>0</v>
      </c>
      <c r="P8" s="184">
        <v>0</v>
      </c>
      <c r="Q8" s="185">
        <f t="shared" ref="Q8:Q13" si="4">P8*9</f>
        <v>0</v>
      </c>
      <c r="R8" s="186">
        <v>0</v>
      </c>
      <c r="S8" s="185">
        <f t="shared" ref="S8:S13" si="5">R8*3</f>
        <v>0</v>
      </c>
      <c r="T8" s="187">
        <f>'TDC FY 24-25'!L8*P8+'TDC FY 24-25'!L8/9*3*R8</f>
        <v>0</v>
      </c>
      <c r="U8" s="188">
        <f>T8*'Fringe Rates'!$B$3</f>
        <v>0</v>
      </c>
      <c r="V8" s="189">
        <f t="shared" ref="V8:V13" si="6">T8+U8</f>
        <v>0</v>
      </c>
    </row>
    <row r="9" spans="1:22" x14ac:dyDescent="0.2">
      <c r="A9" s="28">
        <v>611180</v>
      </c>
      <c r="B9" s="21">
        <v>2</v>
      </c>
      <c r="C9" s="40" t="str">
        <f>'TDC FY 24-25'!C9</f>
        <v>insert name</v>
      </c>
      <c r="D9" s="40"/>
      <c r="E9" s="40"/>
      <c r="F9" s="40"/>
      <c r="G9" s="21"/>
      <c r="H9" s="62">
        <v>0</v>
      </c>
      <c r="I9" s="50">
        <f t="shared" si="0"/>
        <v>0</v>
      </c>
      <c r="J9" s="62">
        <v>0</v>
      </c>
      <c r="K9" s="50">
        <f t="shared" si="1"/>
        <v>0</v>
      </c>
      <c r="L9" s="30">
        <f>('TDC FY 24-25'!L9)*0.03+('TDC FY 24-25'!L9)</f>
        <v>0</v>
      </c>
      <c r="M9" s="47">
        <f t="shared" si="2"/>
        <v>0</v>
      </c>
      <c r="N9" s="155">
        <f>M9*'Fringe Rates'!$C$3</f>
        <v>0</v>
      </c>
      <c r="O9" s="47">
        <f t="shared" si="3"/>
        <v>0</v>
      </c>
      <c r="P9" s="184">
        <v>0</v>
      </c>
      <c r="Q9" s="185">
        <f t="shared" si="4"/>
        <v>0</v>
      </c>
      <c r="R9" s="186">
        <v>0</v>
      </c>
      <c r="S9" s="185">
        <f t="shared" si="5"/>
        <v>0</v>
      </c>
      <c r="T9" s="187">
        <f>'TDC FY 24-25'!L9*P9+'TDC FY 24-25'!L9/9*3*R9</f>
        <v>0</v>
      </c>
      <c r="U9" s="188">
        <f>T9*'Fringe Rates'!$B$3</f>
        <v>0</v>
      </c>
      <c r="V9" s="189">
        <f t="shared" si="6"/>
        <v>0</v>
      </c>
    </row>
    <row r="10" spans="1:22" x14ac:dyDescent="0.2">
      <c r="A10" s="28">
        <v>611180</v>
      </c>
      <c r="B10" s="21">
        <v>3</v>
      </c>
      <c r="C10" s="40" t="str">
        <f>'TDC FY 24-25'!C10</f>
        <v>insert name</v>
      </c>
      <c r="D10" s="40"/>
      <c r="E10" s="40"/>
      <c r="F10" s="40"/>
      <c r="G10" s="21"/>
      <c r="H10" s="62">
        <v>0</v>
      </c>
      <c r="I10" s="50">
        <f t="shared" si="0"/>
        <v>0</v>
      </c>
      <c r="J10" s="62">
        <v>0</v>
      </c>
      <c r="K10" s="50">
        <f t="shared" si="1"/>
        <v>0</v>
      </c>
      <c r="L10" s="30">
        <f>('TDC FY 24-25'!L10)*0.03+('TDC FY 24-25'!L10)</f>
        <v>0</v>
      </c>
      <c r="M10" s="47">
        <f t="shared" si="2"/>
        <v>0</v>
      </c>
      <c r="N10" s="155">
        <f>M10*'Fringe Rates'!$C$3</f>
        <v>0</v>
      </c>
      <c r="O10" s="47">
        <f t="shared" si="3"/>
        <v>0</v>
      </c>
      <c r="P10" s="184">
        <v>0</v>
      </c>
      <c r="Q10" s="185">
        <f t="shared" si="4"/>
        <v>0</v>
      </c>
      <c r="R10" s="186">
        <v>0</v>
      </c>
      <c r="S10" s="185">
        <f t="shared" si="5"/>
        <v>0</v>
      </c>
      <c r="T10" s="187">
        <f>'TDC FY 24-25'!L10*P10+'TDC FY 24-25'!L10/9*3*R10</f>
        <v>0</v>
      </c>
      <c r="U10" s="188">
        <f>T10*'Fringe Rates'!$B$3</f>
        <v>0</v>
      </c>
      <c r="V10" s="189">
        <f t="shared" si="6"/>
        <v>0</v>
      </c>
    </row>
    <row r="11" spans="1:22" x14ac:dyDescent="0.2">
      <c r="A11" s="28">
        <v>611180</v>
      </c>
      <c r="B11" s="21">
        <v>4</v>
      </c>
      <c r="C11" s="40" t="str">
        <f>'TDC FY 24-25'!C11</f>
        <v>insert name</v>
      </c>
      <c r="D11" s="40"/>
      <c r="E11" s="40"/>
      <c r="F11" s="40"/>
      <c r="G11" s="21"/>
      <c r="H11" s="62">
        <v>0</v>
      </c>
      <c r="I11" s="50">
        <f t="shared" si="0"/>
        <v>0</v>
      </c>
      <c r="J11" s="62">
        <v>0</v>
      </c>
      <c r="K11" s="50">
        <f t="shared" si="1"/>
        <v>0</v>
      </c>
      <c r="L11" s="30">
        <f>('TDC FY 24-25'!L11)*0.03+('TDC FY 24-25'!L11)</f>
        <v>0</v>
      </c>
      <c r="M11" s="47">
        <f t="shared" si="2"/>
        <v>0</v>
      </c>
      <c r="N11" s="155">
        <f>M11*'Fringe Rates'!$C$3</f>
        <v>0</v>
      </c>
      <c r="O11" s="47">
        <f t="shared" si="3"/>
        <v>0</v>
      </c>
      <c r="P11" s="184">
        <v>0</v>
      </c>
      <c r="Q11" s="185">
        <f t="shared" si="4"/>
        <v>0</v>
      </c>
      <c r="R11" s="186">
        <v>0</v>
      </c>
      <c r="S11" s="185">
        <f t="shared" si="5"/>
        <v>0</v>
      </c>
      <c r="T11" s="187">
        <f>'TDC FY 24-25'!L11*P11+'TDC FY 24-25'!L11/9*3*R11</f>
        <v>0</v>
      </c>
      <c r="U11" s="188">
        <f>T11*'Fringe Rates'!$B$3</f>
        <v>0</v>
      </c>
      <c r="V11" s="189">
        <f t="shared" si="6"/>
        <v>0</v>
      </c>
    </row>
    <row r="12" spans="1:22" x14ac:dyDescent="0.2">
      <c r="A12" s="28">
        <v>611180</v>
      </c>
      <c r="B12" s="21">
        <v>5</v>
      </c>
      <c r="C12" s="40" t="str">
        <f>'TDC FY 24-25'!C12</f>
        <v>insert name</v>
      </c>
      <c r="D12" s="40"/>
      <c r="E12" s="40"/>
      <c r="F12" s="40"/>
      <c r="G12" s="21"/>
      <c r="H12" s="62">
        <v>0</v>
      </c>
      <c r="I12" s="50">
        <f t="shared" si="0"/>
        <v>0</v>
      </c>
      <c r="J12" s="62">
        <v>0</v>
      </c>
      <c r="K12" s="50">
        <f t="shared" si="1"/>
        <v>0</v>
      </c>
      <c r="L12" s="30">
        <f>('TDC FY 24-25'!L12)*0.03+('TDC FY 24-25'!L12)</f>
        <v>0</v>
      </c>
      <c r="M12" s="47">
        <f t="shared" si="2"/>
        <v>0</v>
      </c>
      <c r="N12" s="155">
        <f>M12*'Fringe Rates'!$C$3</f>
        <v>0</v>
      </c>
      <c r="O12" s="47">
        <f t="shared" si="3"/>
        <v>0</v>
      </c>
      <c r="P12" s="184">
        <v>0</v>
      </c>
      <c r="Q12" s="185">
        <f t="shared" si="4"/>
        <v>0</v>
      </c>
      <c r="R12" s="186">
        <v>0</v>
      </c>
      <c r="S12" s="185">
        <f t="shared" si="5"/>
        <v>0</v>
      </c>
      <c r="T12" s="187">
        <f>'TDC FY 24-25'!L12*P12+'TDC FY 24-25'!L12/9*3*R12</f>
        <v>0</v>
      </c>
      <c r="U12" s="188">
        <f>T12*'Fringe Rates'!$B$3</f>
        <v>0</v>
      </c>
      <c r="V12" s="189">
        <f t="shared" si="6"/>
        <v>0</v>
      </c>
    </row>
    <row r="13" spans="1:22" x14ac:dyDescent="0.2">
      <c r="A13" s="28">
        <v>611180</v>
      </c>
      <c r="B13" s="21">
        <v>6</v>
      </c>
      <c r="C13" s="40" t="str">
        <f>'TDC FY 24-25'!C13</f>
        <v>insert name</v>
      </c>
      <c r="D13" s="40"/>
      <c r="E13" s="40"/>
      <c r="F13" s="40"/>
      <c r="G13" s="21"/>
      <c r="H13" s="62">
        <v>0</v>
      </c>
      <c r="I13" s="50">
        <f t="shared" si="0"/>
        <v>0</v>
      </c>
      <c r="J13" s="62">
        <v>0</v>
      </c>
      <c r="K13" s="50">
        <f t="shared" si="1"/>
        <v>0</v>
      </c>
      <c r="L13" s="30">
        <f>('TDC FY 24-25'!L13)*0.03+('TDC FY 24-25'!L13)</f>
        <v>0</v>
      </c>
      <c r="M13" s="47">
        <f t="shared" si="2"/>
        <v>0</v>
      </c>
      <c r="N13" s="155">
        <f>M13*'Fringe Rates'!$C$3</f>
        <v>0</v>
      </c>
      <c r="O13" s="47">
        <f t="shared" si="3"/>
        <v>0</v>
      </c>
      <c r="P13" s="184">
        <v>0</v>
      </c>
      <c r="Q13" s="185">
        <f t="shared" si="4"/>
        <v>0</v>
      </c>
      <c r="R13" s="186">
        <v>0</v>
      </c>
      <c r="S13" s="185">
        <f t="shared" si="5"/>
        <v>0</v>
      </c>
      <c r="T13" s="187">
        <f>'TDC FY 24-25'!L13*P13+'TDC FY 24-25'!L13/9*3*R13</f>
        <v>0</v>
      </c>
      <c r="U13" s="188">
        <f>T13*'Fringe Rates'!$B$3</f>
        <v>0</v>
      </c>
      <c r="V13" s="189">
        <f t="shared" si="6"/>
        <v>0</v>
      </c>
    </row>
    <row r="14" spans="1:22" x14ac:dyDescent="0.2">
      <c r="A14" s="28"/>
      <c r="B14" s="21"/>
      <c r="C14" s="21"/>
      <c r="D14" s="21"/>
      <c r="E14" s="21"/>
      <c r="F14" s="21"/>
      <c r="G14" s="21"/>
      <c r="H14" s="31"/>
      <c r="I14" s="31"/>
      <c r="J14" s="31"/>
      <c r="K14" s="31"/>
      <c r="L14" s="29"/>
      <c r="M14" s="29"/>
      <c r="N14" s="29"/>
      <c r="O14" s="29"/>
      <c r="P14" s="190"/>
      <c r="Q14" s="191"/>
      <c r="R14" s="191"/>
      <c r="S14" s="191"/>
      <c r="T14" s="191"/>
      <c r="U14" s="191"/>
      <c r="V14" s="192"/>
    </row>
    <row r="15" spans="1:22" x14ac:dyDescent="0.2">
      <c r="A15" s="28"/>
      <c r="B15" s="55" t="s">
        <v>56</v>
      </c>
      <c r="C15" s="55"/>
      <c r="D15" s="55"/>
      <c r="E15" s="55"/>
      <c r="F15" s="55"/>
      <c r="G15" s="55"/>
      <c r="H15" s="55"/>
      <c r="I15" s="55"/>
      <c r="J15" s="55"/>
      <c r="K15" s="55"/>
      <c r="L15" s="58"/>
      <c r="M15" s="57">
        <f>SUM(M8:M13)</f>
        <v>0</v>
      </c>
      <c r="N15" s="57">
        <f>SUM(N8:N13)</f>
        <v>0</v>
      </c>
      <c r="O15" s="57">
        <f>SUM(O8:O13)</f>
        <v>0</v>
      </c>
      <c r="P15" s="193"/>
      <c r="Q15" s="187"/>
      <c r="R15" s="187"/>
      <c r="S15" s="187"/>
      <c r="T15" s="187">
        <f>SUM(T8:T13)</f>
        <v>0</v>
      </c>
      <c r="U15" s="187">
        <f>SUM(U8:U13)</f>
        <v>0</v>
      </c>
      <c r="V15" s="189">
        <f>SUM(V8:V13)</f>
        <v>0</v>
      </c>
    </row>
    <row r="16" spans="1:22" x14ac:dyDescent="0.2">
      <c r="A16" s="28"/>
      <c r="B16" s="21"/>
      <c r="C16" s="21"/>
      <c r="D16" s="21"/>
      <c r="E16" s="21"/>
      <c r="F16" s="21"/>
      <c r="G16" s="21"/>
      <c r="H16" s="37" t="s">
        <v>30</v>
      </c>
      <c r="I16" s="43" t="s">
        <v>28</v>
      </c>
      <c r="J16" s="21"/>
      <c r="K16" s="31"/>
      <c r="L16" s="27" t="s">
        <v>26</v>
      </c>
      <c r="M16" s="7" t="s">
        <v>27</v>
      </c>
      <c r="N16" s="7" t="s">
        <v>167</v>
      </c>
      <c r="O16" s="6" t="s">
        <v>33</v>
      </c>
      <c r="P16" s="194" t="s">
        <v>30</v>
      </c>
      <c r="Q16" s="195" t="s">
        <v>28</v>
      </c>
      <c r="R16" s="6"/>
      <c r="S16" s="6"/>
      <c r="T16" s="44" t="s">
        <v>204</v>
      </c>
      <c r="U16" s="44" t="s">
        <v>167</v>
      </c>
      <c r="V16" s="196" t="s">
        <v>23</v>
      </c>
    </row>
    <row r="17" spans="1:22" x14ac:dyDescent="0.2">
      <c r="A17" s="28"/>
      <c r="B17" s="21" t="s">
        <v>57</v>
      </c>
      <c r="C17" s="21"/>
      <c r="D17" s="21"/>
      <c r="E17" s="21"/>
      <c r="F17" s="21"/>
      <c r="G17" s="21"/>
      <c r="H17" s="37" t="s">
        <v>29</v>
      </c>
      <c r="I17" s="31"/>
      <c r="J17" s="21"/>
      <c r="K17" s="31"/>
      <c r="L17" s="27"/>
      <c r="M17" s="7" t="s">
        <v>25</v>
      </c>
      <c r="N17" s="7" t="s">
        <v>168</v>
      </c>
      <c r="P17" s="194" t="s">
        <v>29</v>
      </c>
      <c r="Q17" s="197"/>
      <c r="T17" s="44" t="s">
        <v>205</v>
      </c>
      <c r="U17" s="44" t="s">
        <v>31</v>
      </c>
      <c r="V17" s="198"/>
    </row>
    <row r="18" spans="1:22" x14ac:dyDescent="0.2">
      <c r="A18" s="28">
        <v>612120</v>
      </c>
      <c r="B18" s="21">
        <v>1</v>
      </c>
      <c r="C18" s="40" t="str">
        <f>'TDC FY 24-25'!C18</f>
        <v>insert name</v>
      </c>
      <c r="D18" s="40"/>
      <c r="E18" s="40"/>
      <c r="F18" s="40"/>
      <c r="G18" s="21"/>
      <c r="H18" s="62">
        <v>0</v>
      </c>
      <c r="I18" s="50">
        <f>H18*12</f>
        <v>0</v>
      </c>
      <c r="J18" s="33"/>
      <c r="K18" s="33"/>
      <c r="L18" s="30">
        <f>('TDC FY 24-25'!L18)*0.03+('TDC FY 24-25'!L18)</f>
        <v>0</v>
      </c>
      <c r="M18" s="139">
        <f>H18*L18</f>
        <v>0</v>
      </c>
      <c r="N18" s="47">
        <f>M18*'Fringe Rates'!$C$5</f>
        <v>0</v>
      </c>
      <c r="O18" s="47">
        <f>N18+M18</f>
        <v>0</v>
      </c>
      <c r="P18" s="199">
        <v>0</v>
      </c>
      <c r="Q18" s="200">
        <f>P18*12</f>
        <v>0</v>
      </c>
      <c r="R18" s="201"/>
      <c r="S18" s="201"/>
      <c r="T18" s="187">
        <f>'TDC FY 24-25'!L18*P18</f>
        <v>0</v>
      </c>
      <c r="U18" s="202">
        <f>T18*'Fringe Rates'!$B$5</f>
        <v>0</v>
      </c>
      <c r="V18" s="189">
        <f>T18+U18</f>
        <v>0</v>
      </c>
    </row>
    <row r="19" spans="1:22" x14ac:dyDescent="0.2">
      <c r="A19" s="28">
        <v>612120</v>
      </c>
      <c r="B19" s="21">
        <v>2</v>
      </c>
      <c r="C19" s="40" t="str">
        <f>'TDC FY 24-25'!C19</f>
        <v>insert name</v>
      </c>
      <c r="D19" s="40"/>
      <c r="E19" s="40"/>
      <c r="F19" s="40"/>
      <c r="G19" s="21"/>
      <c r="H19" s="62">
        <v>0</v>
      </c>
      <c r="I19" s="50">
        <f>H19*12</f>
        <v>0</v>
      </c>
      <c r="J19" s="33"/>
      <c r="K19" s="33"/>
      <c r="L19" s="30">
        <f>('TDC FY 24-25'!L19)*0.03+('TDC FY 24-25'!L19)</f>
        <v>0</v>
      </c>
      <c r="M19" s="139">
        <f>H19*L19</f>
        <v>0</v>
      </c>
      <c r="N19" s="47">
        <f>M19*'Fringe Rates'!$C$5</f>
        <v>0</v>
      </c>
      <c r="O19" s="47">
        <f>N19+M19</f>
        <v>0</v>
      </c>
      <c r="P19" s="199">
        <v>0</v>
      </c>
      <c r="Q19" s="200">
        <f>P19*12</f>
        <v>0</v>
      </c>
      <c r="R19" s="201"/>
      <c r="S19" s="201"/>
      <c r="T19" s="187">
        <f>'TDC FY 24-25'!L19*P19</f>
        <v>0</v>
      </c>
      <c r="U19" s="202">
        <f>T19*'Fringe Rates'!$B$5</f>
        <v>0</v>
      </c>
      <c r="V19" s="189">
        <f>T19+U19</f>
        <v>0</v>
      </c>
    </row>
    <row r="20" spans="1:22" x14ac:dyDescent="0.2">
      <c r="A20" s="28">
        <v>612120</v>
      </c>
      <c r="B20" s="21">
        <v>3</v>
      </c>
      <c r="C20" s="40" t="str">
        <f>'TDC FY 24-25'!C20</f>
        <v>insert name</v>
      </c>
      <c r="D20" s="40"/>
      <c r="E20" s="40"/>
      <c r="F20" s="40"/>
      <c r="G20" s="21"/>
      <c r="H20" s="62">
        <v>0</v>
      </c>
      <c r="I20" s="50">
        <f>H20*12</f>
        <v>0</v>
      </c>
      <c r="J20" s="33"/>
      <c r="K20" s="33"/>
      <c r="L20" s="30">
        <f>('TDC FY 24-25'!L20)*0.03+('TDC FY 24-25'!L20)</f>
        <v>0</v>
      </c>
      <c r="M20" s="139">
        <f>H20*L20</f>
        <v>0</v>
      </c>
      <c r="N20" s="47">
        <f>M20*'Fringe Rates'!$C$5</f>
        <v>0</v>
      </c>
      <c r="O20" s="47">
        <f>N20+M20</f>
        <v>0</v>
      </c>
      <c r="P20" s="199">
        <v>0</v>
      </c>
      <c r="Q20" s="200">
        <f>P20*12</f>
        <v>0</v>
      </c>
      <c r="R20" s="201"/>
      <c r="S20" s="201"/>
      <c r="T20" s="187">
        <f>'TDC FY 24-25'!L20*P20</f>
        <v>0</v>
      </c>
      <c r="U20" s="202">
        <f>T20*'Fringe Rates'!$B$5</f>
        <v>0</v>
      </c>
      <c r="V20" s="189">
        <f>T20+U20</f>
        <v>0</v>
      </c>
    </row>
    <row r="21" spans="1:22" x14ac:dyDescent="0.2">
      <c r="A21" s="28">
        <v>612120</v>
      </c>
      <c r="B21" s="21">
        <v>4</v>
      </c>
      <c r="C21" s="40" t="str">
        <f>'TDC FY 24-25'!C21</f>
        <v>insert name</v>
      </c>
      <c r="D21" s="40"/>
      <c r="E21" s="40"/>
      <c r="F21" s="40"/>
      <c r="G21" s="21"/>
      <c r="H21" s="62">
        <v>0</v>
      </c>
      <c r="I21" s="50">
        <f>H21*12</f>
        <v>0</v>
      </c>
      <c r="J21" s="33"/>
      <c r="K21" s="33"/>
      <c r="L21" s="30">
        <f>('TDC FY 24-25'!L21)*0.03+('TDC FY 24-25'!L21)</f>
        <v>0</v>
      </c>
      <c r="M21" s="139">
        <f>H21*L21</f>
        <v>0</v>
      </c>
      <c r="N21" s="47">
        <f>M21*'Fringe Rates'!$C$5</f>
        <v>0</v>
      </c>
      <c r="O21" s="47">
        <f>N21+M21</f>
        <v>0</v>
      </c>
      <c r="P21" s="199">
        <v>0</v>
      </c>
      <c r="Q21" s="200">
        <f>P21*12</f>
        <v>0</v>
      </c>
      <c r="R21" s="201"/>
      <c r="S21" s="201"/>
      <c r="T21" s="187">
        <f>'TDC FY 24-25'!L21*P21</f>
        <v>0</v>
      </c>
      <c r="U21" s="202">
        <f>T21*'Fringe Rates'!$B$5</f>
        <v>0</v>
      </c>
      <c r="V21" s="189">
        <f>T21+U21</f>
        <v>0</v>
      </c>
    </row>
    <row r="22" spans="1:22" x14ac:dyDescent="0.2">
      <c r="A22" s="28">
        <v>612120</v>
      </c>
      <c r="B22" s="21">
        <v>5</v>
      </c>
      <c r="C22" s="40" t="str">
        <f>'TDC FY 24-25'!C22</f>
        <v>insert name</v>
      </c>
      <c r="D22" s="40"/>
      <c r="E22" s="40"/>
      <c r="F22" s="40"/>
      <c r="G22" s="21"/>
      <c r="H22" s="62">
        <v>0</v>
      </c>
      <c r="I22" s="50">
        <f>H22*12</f>
        <v>0</v>
      </c>
      <c r="J22" s="33"/>
      <c r="K22" s="33"/>
      <c r="L22" s="30">
        <f>('TDC FY 24-25'!L22)*0.03+('TDC FY 24-25'!L22)</f>
        <v>0</v>
      </c>
      <c r="M22" s="139">
        <f>H22*L22</f>
        <v>0</v>
      </c>
      <c r="N22" s="47">
        <f>M22*'Fringe Rates'!$C$5</f>
        <v>0</v>
      </c>
      <c r="O22" s="47">
        <f>N22+M22</f>
        <v>0</v>
      </c>
      <c r="P22" s="199">
        <v>0</v>
      </c>
      <c r="Q22" s="200">
        <f>P22*12</f>
        <v>0</v>
      </c>
      <c r="R22" s="201"/>
      <c r="S22" s="201"/>
      <c r="T22" s="187">
        <f>'TDC FY 24-25'!L22*P22</f>
        <v>0</v>
      </c>
      <c r="U22" s="202">
        <f>T22*'Fringe Rates'!$B$5</f>
        <v>0</v>
      </c>
      <c r="V22" s="189">
        <f>T22+U22</f>
        <v>0</v>
      </c>
    </row>
    <row r="23" spans="1:22" x14ac:dyDescent="0.2">
      <c r="A23" s="28"/>
      <c r="B23" s="21"/>
      <c r="C23" s="21"/>
      <c r="D23" s="21"/>
      <c r="E23" s="21"/>
      <c r="F23" s="21"/>
      <c r="G23" s="21"/>
      <c r="H23" s="19"/>
      <c r="I23" s="19"/>
      <c r="J23" s="19"/>
      <c r="K23" s="19"/>
      <c r="L23" s="30"/>
      <c r="M23" s="9"/>
      <c r="N23" s="9"/>
      <c r="O23" s="30"/>
      <c r="P23" s="203"/>
      <c r="Q23" s="204"/>
      <c r="R23" s="204"/>
      <c r="S23" s="204"/>
      <c r="T23" s="204"/>
      <c r="U23" s="204"/>
      <c r="V23" s="205"/>
    </row>
    <row r="24" spans="1:22" x14ac:dyDescent="0.2">
      <c r="A24" s="28"/>
      <c r="B24" s="55" t="s">
        <v>58</v>
      </c>
      <c r="C24" s="55"/>
      <c r="D24" s="55"/>
      <c r="E24" s="55"/>
      <c r="F24" s="55"/>
      <c r="G24" s="55"/>
      <c r="H24" s="55"/>
      <c r="I24" s="55"/>
      <c r="J24" s="55"/>
      <c r="K24" s="55"/>
      <c r="L24" s="58"/>
      <c r="M24" s="57">
        <f>SUM(M18:M22)</f>
        <v>0</v>
      </c>
      <c r="N24" s="57">
        <f>SUM(N18:N22)</f>
        <v>0</v>
      </c>
      <c r="O24" s="57">
        <f>SUM(O18:O22)</f>
        <v>0</v>
      </c>
      <c r="P24" s="193"/>
      <c r="Q24" s="187"/>
      <c r="R24" s="187"/>
      <c r="S24" s="187"/>
      <c r="T24" s="187">
        <f>SUM(T18:T22)</f>
        <v>0</v>
      </c>
      <c r="U24" s="187">
        <f>SUM(U18:U22)</f>
        <v>0</v>
      </c>
      <c r="V24" s="189">
        <f>SUM(V18:V22)</f>
        <v>0</v>
      </c>
    </row>
    <row r="25" spans="1:22" x14ac:dyDescent="0.2">
      <c r="A25" s="28"/>
      <c r="B25" s="21"/>
      <c r="C25" s="21"/>
      <c r="D25" s="21"/>
      <c r="E25" s="21"/>
      <c r="F25" s="21"/>
      <c r="G25" s="21"/>
      <c r="H25" s="21"/>
      <c r="I25" s="21"/>
      <c r="J25" s="21"/>
      <c r="K25" s="21"/>
      <c r="L25" s="20"/>
      <c r="M25" s="29"/>
      <c r="N25" s="29"/>
      <c r="O25" s="29"/>
      <c r="P25" s="190"/>
      <c r="Q25" s="191"/>
      <c r="R25" s="191"/>
      <c r="S25" s="191"/>
      <c r="T25" s="191"/>
      <c r="U25" s="191"/>
      <c r="V25" s="192"/>
    </row>
    <row r="26" spans="1:22" x14ac:dyDescent="0.2">
      <c r="A26" s="28"/>
      <c r="B26" s="21"/>
      <c r="C26" s="21"/>
      <c r="D26" s="21"/>
      <c r="E26" s="21"/>
      <c r="F26" s="21"/>
      <c r="G26" s="21"/>
      <c r="H26" s="24" t="s">
        <v>36</v>
      </c>
      <c r="I26" s="21"/>
      <c r="J26" s="24" t="s">
        <v>22</v>
      </c>
      <c r="K26" s="21"/>
      <c r="L26" s="27" t="s">
        <v>5</v>
      </c>
      <c r="M26" s="7" t="s">
        <v>27</v>
      </c>
      <c r="N26" s="7" t="s">
        <v>32</v>
      </c>
      <c r="O26" s="6" t="s">
        <v>33</v>
      </c>
      <c r="P26" s="206" t="s">
        <v>36</v>
      </c>
      <c r="Q26" s="21"/>
      <c r="R26" s="24" t="s">
        <v>22</v>
      </c>
      <c r="S26" s="6"/>
      <c r="T26" s="44" t="s">
        <v>204</v>
      </c>
      <c r="U26" s="44" t="s">
        <v>167</v>
      </c>
      <c r="V26" s="196" t="s">
        <v>23</v>
      </c>
    </row>
    <row r="27" spans="1:22" x14ac:dyDescent="0.2">
      <c r="A27" s="28"/>
      <c r="B27" s="21"/>
      <c r="C27" s="21"/>
      <c r="D27" s="21"/>
      <c r="E27" s="21"/>
      <c r="F27" s="21"/>
      <c r="G27" s="21"/>
      <c r="H27" s="24" t="s">
        <v>37</v>
      </c>
      <c r="I27" s="24"/>
      <c r="J27" s="24" t="s">
        <v>38</v>
      </c>
      <c r="K27" s="24"/>
      <c r="L27" s="27"/>
      <c r="M27" s="7" t="s">
        <v>25</v>
      </c>
      <c r="N27" s="7" t="s">
        <v>168</v>
      </c>
      <c r="P27" s="206" t="s">
        <v>37</v>
      </c>
      <c r="Q27" s="24"/>
      <c r="R27" s="24" t="s">
        <v>38</v>
      </c>
      <c r="T27" s="44" t="s">
        <v>205</v>
      </c>
      <c r="U27" s="44" t="s">
        <v>31</v>
      </c>
      <c r="V27" s="198"/>
    </row>
    <row r="28" spans="1:22" x14ac:dyDescent="0.2">
      <c r="A28" s="28"/>
      <c r="B28" s="21" t="s">
        <v>59</v>
      </c>
      <c r="C28" s="21"/>
      <c r="D28" s="21"/>
      <c r="E28" s="21"/>
      <c r="F28" s="21"/>
      <c r="G28" s="21"/>
      <c r="H28" s="21"/>
      <c r="I28" s="21"/>
      <c r="J28" s="21"/>
      <c r="K28" s="21"/>
      <c r="L28" s="9"/>
      <c r="M28" s="9"/>
      <c r="N28" s="9"/>
      <c r="O28" s="30"/>
      <c r="P28" s="203"/>
      <c r="Q28" s="204"/>
      <c r="R28" s="204"/>
      <c r="S28" s="204"/>
      <c r="T28" s="204"/>
      <c r="U28" s="204"/>
      <c r="V28" s="205"/>
    </row>
    <row r="29" spans="1:22" x14ac:dyDescent="0.2">
      <c r="A29" s="28">
        <v>614520</v>
      </c>
      <c r="B29" s="21">
        <v>1</v>
      </c>
      <c r="C29" s="21" t="s">
        <v>60</v>
      </c>
      <c r="D29" s="21"/>
      <c r="E29" s="21"/>
      <c r="F29" s="21"/>
      <c r="G29" s="21"/>
      <c r="H29" s="34">
        <v>0</v>
      </c>
      <c r="J29" s="34">
        <v>0</v>
      </c>
      <c r="K29" s="34"/>
      <c r="L29" s="25">
        <v>0</v>
      </c>
      <c r="M29" s="47">
        <f>H29*L29+J29*L29</f>
        <v>0</v>
      </c>
      <c r="N29" s="156">
        <f>M29*'Fringe Rates'!$C$7</f>
        <v>0</v>
      </c>
      <c r="O29" s="47">
        <f>M29+N29</f>
        <v>0</v>
      </c>
      <c r="P29" s="207">
        <v>0</v>
      </c>
      <c r="Q29" s="187"/>
      <c r="R29" s="208">
        <v>0</v>
      </c>
      <c r="S29" s="187"/>
      <c r="T29" s="187">
        <f>L29*(P29+R29)</f>
        <v>0</v>
      </c>
      <c r="U29" s="202">
        <f>T29*'Fringe Rates'!$B$7</f>
        <v>0</v>
      </c>
      <c r="V29" s="189">
        <f>T29+U29</f>
        <v>0</v>
      </c>
    </row>
    <row r="30" spans="1:22" x14ac:dyDescent="0.2">
      <c r="A30" s="28">
        <v>614520</v>
      </c>
      <c r="B30" s="21">
        <v>2</v>
      </c>
      <c r="C30" s="21" t="s">
        <v>60</v>
      </c>
      <c r="D30" s="21"/>
      <c r="E30" s="21"/>
      <c r="F30" s="21"/>
      <c r="G30" s="21"/>
      <c r="H30" s="34">
        <v>0</v>
      </c>
      <c r="J30" s="34">
        <v>0</v>
      </c>
      <c r="K30" s="34"/>
      <c r="L30" s="25">
        <v>0</v>
      </c>
      <c r="M30" s="47">
        <f>H30*L30+J30*L30</f>
        <v>0</v>
      </c>
      <c r="N30" s="156">
        <f>M30*'Fringe Rates'!$C$7</f>
        <v>0</v>
      </c>
      <c r="O30" s="47">
        <f>M30+N30</f>
        <v>0</v>
      </c>
      <c r="P30" s="207">
        <v>0</v>
      </c>
      <c r="Q30" s="187"/>
      <c r="R30" s="208">
        <v>0</v>
      </c>
      <c r="S30" s="187"/>
      <c r="T30" s="187">
        <f t="shared" ref="T30:T35" si="7">L30*(P30+R30)</f>
        <v>0</v>
      </c>
      <c r="U30" s="202">
        <f>T30*'Fringe Rates'!$B$7</f>
        <v>0</v>
      </c>
      <c r="V30" s="189">
        <f>T30+U30</f>
        <v>0</v>
      </c>
    </row>
    <row r="31" spans="1:22" x14ac:dyDescent="0.2">
      <c r="A31" s="28">
        <v>614520</v>
      </c>
      <c r="B31" s="21">
        <v>3</v>
      </c>
      <c r="C31" s="21" t="s">
        <v>60</v>
      </c>
      <c r="D31" s="21"/>
      <c r="E31" s="21"/>
      <c r="F31" s="21"/>
      <c r="G31" s="21"/>
      <c r="H31" s="34">
        <v>0</v>
      </c>
      <c r="J31" s="34">
        <v>0</v>
      </c>
      <c r="K31" s="34"/>
      <c r="L31" s="25">
        <v>0</v>
      </c>
      <c r="M31" s="47">
        <f>H31*L31+J31*L31</f>
        <v>0</v>
      </c>
      <c r="N31" s="156">
        <f>M31*'Fringe Rates'!$C$7</f>
        <v>0</v>
      </c>
      <c r="O31" s="47">
        <f>M31+N31</f>
        <v>0</v>
      </c>
      <c r="P31" s="207">
        <v>0</v>
      </c>
      <c r="Q31" s="187"/>
      <c r="R31" s="208">
        <v>0</v>
      </c>
      <c r="S31" s="187"/>
      <c r="T31" s="187">
        <f t="shared" si="7"/>
        <v>0</v>
      </c>
      <c r="U31" s="202">
        <f>T31*'Fringe Rates'!$B$7</f>
        <v>0</v>
      </c>
      <c r="V31" s="189">
        <f>T31+U31</f>
        <v>0</v>
      </c>
    </row>
    <row r="32" spans="1:22" x14ac:dyDescent="0.2">
      <c r="A32" s="28">
        <v>614520</v>
      </c>
      <c r="B32" s="21">
        <v>4</v>
      </c>
      <c r="C32" s="21" t="s">
        <v>60</v>
      </c>
      <c r="D32" s="21"/>
      <c r="E32" s="21"/>
      <c r="F32" s="21"/>
      <c r="G32" s="21"/>
      <c r="H32" s="34">
        <v>0</v>
      </c>
      <c r="J32" s="34">
        <v>0</v>
      </c>
      <c r="K32" s="34"/>
      <c r="L32" s="25">
        <v>0</v>
      </c>
      <c r="M32" s="47">
        <f>H32*L32+J32*L32</f>
        <v>0</v>
      </c>
      <c r="N32" s="156">
        <f>M32*'Fringe Rates'!$C$7</f>
        <v>0</v>
      </c>
      <c r="O32" s="47">
        <f>M32+N32</f>
        <v>0</v>
      </c>
      <c r="P32" s="207">
        <v>0</v>
      </c>
      <c r="Q32" s="187"/>
      <c r="R32" s="208">
        <v>0</v>
      </c>
      <c r="S32" s="187"/>
      <c r="T32" s="187">
        <f t="shared" si="7"/>
        <v>0</v>
      </c>
      <c r="U32" s="202">
        <f>T32*'Fringe Rates'!$B$7</f>
        <v>0</v>
      </c>
      <c r="V32" s="189">
        <f>T32+U32</f>
        <v>0</v>
      </c>
    </row>
    <row r="33" spans="1:22" x14ac:dyDescent="0.2">
      <c r="A33" s="28"/>
      <c r="B33" s="21"/>
      <c r="C33" s="21"/>
      <c r="D33" s="21"/>
      <c r="E33" s="21"/>
      <c r="F33" s="21"/>
      <c r="G33" s="21"/>
      <c r="H33" s="18"/>
      <c r="I33" s="18"/>
      <c r="J33" s="18"/>
      <c r="K33" s="18"/>
      <c r="L33" s="18"/>
      <c r="M33" s="18"/>
      <c r="N33" s="18"/>
      <c r="O33" s="18"/>
      <c r="P33" s="209"/>
      <c r="Q33" s="210"/>
      <c r="R33" s="210"/>
      <c r="S33" s="210"/>
      <c r="T33" s="191"/>
      <c r="U33" s="210"/>
      <c r="V33" s="211"/>
    </row>
    <row r="34" spans="1:22" x14ac:dyDescent="0.2">
      <c r="A34" s="28">
        <v>614120</v>
      </c>
      <c r="B34" s="21">
        <v>5</v>
      </c>
      <c r="C34" s="21" t="s">
        <v>61</v>
      </c>
      <c r="D34" s="21"/>
      <c r="E34" s="21"/>
      <c r="G34" s="21"/>
      <c r="H34" s="34">
        <v>0</v>
      </c>
      <c r="J34" s="34">
        <v>0</v>
      </c>
      <c r="K34" s="34"/>
      <c r="L34" s="25">
        <v>0</v>
      </c>
      <c r="M34" s="47">
        <f>H34*L34+J34*L34</f>
        <v>0</v>
      </c>
      <c r="N34" s="156">
        <f>M34*'Fringe Rates'!$C$9</f>
        <v>0</v>
      </c>
      <c r="O34" s="47">
        <f>M34+N34</f>
        <v>0</v>
      </c>
      <c r="P34" s="212">
        <v>0</v>
      </c>
      <c r="Q34" s="187"/>
      <c r="R34" s="208">
        <v>0</v>
      </c>
      <c r="S34" s="187"/>
      <c r="T34" s="187">
        <f>L34*(P34+R34)</f>
        <v>0</v>
      </c>
      <c r="U34" s="202">
        <f>T34*'Fringe Rates'!$B$9</f>
        <v>0</v>
      </c>
      <c r="V34" s="189">
        <f>T34+U34</f>
        <v>0</v>
      </c>
    </row>
    <row r="35" spans="1:22" x14ac:dyDescent="0.2">
      <c r="A35" s="28">
        <v>614120</v>
      </c>
      <c r="B35" s="21">
        <v>6</v>
      </c>
      <c r="C35" s="21" t="s">
        <v>61</v>
      </c>
      <c r="D35" s="21"/>
      <c r="E35" s="21"/>
      <c r="G35" s="21"/>
      <c r="H35" s="34">
        <v>0</v>
      </c>
      <c r="J35" s="34">
        <v>0</v>
      </c>
      <c r="K35" s="34"/>
      <c r="L35" s="25">
        <v>0</v>
      </c>
      <c r="M35" s="47">
        <f>H35*L35+J35*L35</f>
        <v>0</v>
      </c>
      <c r="N35" s="156">
        <f>M35*'Fringe Rates'!$C$9</f>
        <v>0</v>
      </c>
      <c r="O35" s="47">
        <f>M35+N35</f>
        <v>0</v>
      </c>
      <c r="P35" s="212">
        <v>0</v>
      </c>
      <c r="Q35" s="187"/>
      <c r="R35" s="208">
        <v>0</v>
      </c>
      <c r="S35" s="187"/>
      <c r="T35" s="187">
        <f t="shared" si="7"/>
        <v>0</v>
      </c>
      <c r="U35" s="202">
        <f>T35*'Fringe Rates'!$B$9</f>
        <v>0</v>
      </c>
      <c r="V35" s="189">
        <f>T35+U35</f>
        <v>0</v>
      </c>
    </row>
    <row r="36" spans="1:22" x14ac:dyDescent="0.2">
      <c r="A36" s="28"/>
      <c r="B36" s="21"/>
      <c r="C36" s="21"/>
      <c r="D36" s="21"/>
      <c r="E36" s="21"/>
      <c r="F36" s="21"/>
      <c r="G36" s="21"/>
      <c r="H36" s="22"/>
      <c r="I36" s="22"/>
      <c r="J36" s="21"/>
      <c r="K36" s="18"/>
      <c r="L36" s="9"/>
      <c r="M36" s="9"/>
      <c r="N36" s="9"/>
      <c r="O36" s="29"/>
      <c r="P36" s="190"/>
      <c r="Q36" s="191"/>
      <c r="R36" s="191"/>
      <c r="S36" s="191"/>
      <c r="T36" s="191"/>
      <c r="U36" s="191"/>
      <c r="V36" s="192"/>
    </row>
    <row r="37" spans="1:22" x14ac:dyDescent="0.2">
      <c r="A37" s="28"/>
      <c r="B37" s="55" t="s">
        <v>62</v>
      </c>
      <c r="C37" s="55"/>
      <c r="D37" s="55"/>
      <c r="E37" s="55"/>
      <c r="F37" s="55"/>
      <c r="G37" s="55"/>
      <c r="H37" s="55"/>
      <c r="I37" s="55"/>
      <c r="J37" s="55"/>
      <c r="K37" s="55"/>
      <c r="L37" s="58"/>
      <c r="M37" s="57">
        <f>SUM(M29:M35)</f>
        <v>0</v>
      </c>
      <c r="N37" s="57">
        <f>SUM(N29:N35)</f>
        <v>0</v>
      </c>
      <c r="O37" s="57">
        <f>SUM(O29:O35)</f>
        <v>0</v>
      </c>
      <c r="P37" s="193"/>
      <c r="Q37" s="187"/>
      <c r="R37" s="187"/>
      <c r="S37" s="187"/>
      <c r="T37" s="187">
        <f>SUM(T29:T35)</f>
        <v>0</v>
      </c>
      <c r="U37" s="187">
        <f>SUM(U29:U36)</f>
        <v>0</v>
      </c>
      <c r="V37" s="189">
        <f>SUM(V29:V35)</f>
        <v>0</v>
      </c>
    </row>
    <row r="38" spans="1:22" x14ac:dyDescent="0.2">
      <c r="A38" s="28"/>
      <c r="B38" s="21"/>
      <c r="C38" s="21"/>
      <c r="D38" s="21"/>
      <c r="E38" s="21"/>
      <c r="F38" s="21"/>
      <c r="G38" s="21"/>
      <c r="H38" s="21"/>
      <c r="I38" s="21"/>
      <c r="J38" s="21"/>
      <c r="K38" s="21"/>
      <c r="L38" s="9"/>
      <c r="M38" s="9"/>
      <c r="N38" s="9"/>
      <c r="O38" s="30"/>
      <c r="P38" s="213"/>
      <c r="Q38" s="214"/>
      <c r="R38" s="214"/>
      <c r="S38" s="214"/>
      <c r="T38" s="214"/>
      <c r="U38" s="214"/>
      <c r="V38" s="215"/>
    </row>
    <row r="39" spans="1:22" x14ac:dyDescent="0.2">
      <c r="A39" s="28"/>
      <c r="B39" s="21"/>
      <c r="C39" s="21"/>
      <c r="D39" s="21"/>
      <c r="E39" s="21"/>
      <c r="F39" s="21"/>
      <c r="G39" s="21"/>
      <c r="H39" s="21"/>
      <c r="I39" s="21"/>
      <c r="J39" s="21"/>
      <c r="K39" s="21"/>
      <c r="L39" s="9"/>
      <c r="M39" s="9"/>
      <c r="N39" s="9"/>
      <c r="O39" s="29"/>
      <c r="P39" s="190"/>
      <c r="Q39" s="191"/>
      <c r="R39" s="191"/>
      <c r="S39" s="191"/>
      <c r="T39" s="191"/>
      <c r="U39" s="191"/>
      <c r="V39" s="192"/>
    </row>
    <row r="40" spans="1:22" x14ac:dyDescent="0.2">
      <c r="A40" s="28"/>
      <c r="B40" s="55" t="s">
        <v>44</v>
      </c>
      <c r="C40" s="55"/>
      <c r="D40" s="55"/>
      <c r="E40" s="55"/>
      <c r="F40" s="55"/>
      <c r="G40" s="55"/>
      <c r="H40" s="55"/>
      <c r="I40" s="55"/>
      <c r="J40" s="55"/>
      <c r="K40" s="55"/>
      <c r="L40" s="58"/>
      <c r="M40" s="57">
        <f>+SUM(M15+M37+M24)</f>
        <v>0</v>
      </c>
      <c r="N40" s="57">
        <f>+SUM(N15+N37+N24)</f>
        <v>0</v>
      </c>
      <c r="O40" s="57">
        <f>+SUM(O15+O37+O24)</f>
        <v>0</v>
      </c>
      <c r="P40" s="216"/>
      <c r="Q40" s="217"/>
      <c r="R40" s="217"/>
      <c r="S40" s="217"/>
      <c r="T40" s="217">
        <f>T15+T24+T37</f>
        <v>0</v>
      </c>
      <c r="U40" s="217">
        <f>U15+U24+U37</f>
        <v>0</v>
      </c>
      <c r="V40" s="218">
        <f>SUM(V15,V24,V37)</f>
        <v>0</v>
      </c>
    </row>
    <row r="41" spans="1:22" x14ac:dyDescent="0.2">
      <c r="A41" s="28"/>
      <c r="B41" s="21"/>
      <c r="C41" s="21"/>
      <c r="D41" s="21"/>
      <c r="E41" s="21"/>
      <c r="F41" s="21"/>
      <c r="G41" s="21"/>
      <c r="H41" s="21"/>
      <c r="I41" s="21"/>
      <c r="J41" s="21"/>
      <c r="K41" s="21"/>
      <c r="L41" s="9"/>
      <c r="M41" s="9"/>
      <c r="N41" s="9"/>
      <c r="O41" s="19"/>
      <c r="P41" s="219"/>
      <c r="Q41" s="220"/>
      <c r="R41" s="220"/>
      <c r="S41" s="220"/>
      <c r="T41" s="220"/>
      <c r="U41" s="220"/>
      <c r="V41" s="221"/>
    </row>
    <row r="42" spans="1:22" x14ac:dyDescent="0.2">
      <c r="A42" s="28"/>
      <c r="B42" s="21" t="s">
        <v>212</v>
      </c>
      <c r="C42" s="21"/>
      <c r="D42" s="21"/>
      <c r="E42" s="21"/>
      <c r="F42" s="21"/>
      <c r="G42" s="21"/>
      <c r="H42" s="21"/>
      <c r="I42" s="21"/>
      <c r="J42" s="21"/>
      <c r="K42" s="21"/>
      <c r="L42" s="9"/>
      <c r="M42" s="9"/>
      <c r="N42" s="9"/>
      <c r="O42" s="19"/>
      <c r="P42" s="219"/>
      <c r="Q42" s="220"/>
      <c r="R42" s="220"/>
      <c r="S42" s="220"/>
      <c r="T42" s="220"/>
      <c r="U42" s="220"/>
      <c r="V42" s="221"/>
    </row>
    <row r="43" spans="1:22" x14ac:dyDescent="0.2">
      <c r="A43" s="28">
        <v>750000</v>
      </c>
      <c r="B43" s="21">
        <v>1</v>
      </c>
      <c r="C43" s="39"/>
      <c r="D43" s="39"/>
      <c r="E43" s="39"/>
      <c r="F43" s="39"/>
      <c r="G43" s="39"/>
      <c r="H43" s="39"/>
      <c r="I43" s="39"/>
      <c r="J43" s="39"/>
      <c r="K43" s="39"/>
      <c r="L43" s="9"/>
      <c r="M43" s="9"/>
      <c r="N43" s="9"/>
      <c r="O43" s="61">
        <v>0</v>
      </c>
      <c r="P43" s="222"/>
      <c r="Q43" s="223"/>
      <c r="R43" s="223"/>
      <c r="S43" s="223"/>
      <c r="T43" s="223"/>
      <c r="U43" s="223"/>
      <c r="V43" s="224">
        <v>0</v>
      </c>
    </row>
    <row r="44" spans="1:22" x14ac:dyDescent="0.2">
      <c r="A44" s="28">
        <v>750000</v>
      </c>
      <c r="B44" s="21">
        <v>2</v>
      </c>
      <c r="C44" s="39"/>
      <c r="D44" s="39"/>
      <c r="E44" s="39"/>
      <c r="F44" s="39"/>
      <c r="G44" s="39"/>
      <c r="H44" s="39"/>
      <c r="I44" s="39"/>
      <c r="J44" s="39"/>
      <c r="K44" s="39"/>
      <c r="L44" s="9"/>
      <c r="M44" s="9"/>
      <c r="N44" s="9"/>
      <c r="O44" s="61">
        <v>0</v>
      </c>
      <c r="P44" s="222"/>
      <c r="Q44" s="223"/>
      <c r="R44" s="223"/>
      <c r="S44" s="223"/>
      <c r="T44" s="223"/>
      <c r="U44" s="223"/>
      <c r="V44" s="224">
        <v>0</v>
      </c>
    </row>
    <row r="45" spans="1:22" x14ac:dyDescent="0.2">
      <c r="A45" s="28">
        <v>750000</v>
      </c>
      <c r="B45" s="21">
        <v>3</v>
      </c>
      <c r="C45" s="39"/>
      <c r="D45" s="39"/>
      <c r="E45" s="39"/>
      <c r="F45" s="39"/>
      <c r="G45" s="39"/>
      <c r="H45" s="39"/>
      <c r="I45" s="39"/>
      <c r="J45" s="39"/>
      <c r="K45" s="39"/>
      <c r="L45" s="9"/>
      <c r="M45" s="9"/>
      <c r="N45" s="9"/>
      <c r="O45" s="61">
        <v>0</v>
      </c>
      <c r="P45" s="222"/>
      <c r="Q45" s="223"/>
      <c r="R45" s="223"/>
      <c r="S45" s="223"/>
      <c r="T45" s="223"/>
      <c r="U45" s="223"/>
      <c r="V45" s="224">
        <v>0</v>
      </c>
    </row>
    <row r="46" spans="1:22" x14ac:dyDescent="0.2">
      <c r="A46" s="28">
        <v>750000</v>
      </c>
      <c r="B46" s="21">
        <v>4</v>
      </c>
      <c r="C46" s="39"/>
      <c r="D46" s="39"/>
      <c r="E46" s="39"/>
      <c r="F46" s="39"/>
      <c r="G46" s="39"/>
      <c r="H46" s="39"/>
      <c r="I46" s="39"/>
      <c r="J46" s="39"/>
      <c r="K46" s="39"/>
      <c r="L46" s="9"/>
      <c r="M46" s="9"/>
      <c r="N46" s="9"/>
      <c r="O46" s="61">
        <v>0</v>
      </c>
      <c r="P46" s="222"/>
      <c r="Q46" s="223"/>
      <c r="R46" s="223"/>
      <c r="S46" s="223"/>
      <c r="T46" s="223"/>
      <c r="U46" s="223"/>
      <c r="V46" s="224">
        <v>0</v>
      </c>
    </row>
    <row r="47" spans="1:22" x14ac:dyDescent="0.2">
      <c r="A47" s="28">
        <v>750000</v>
      </c>
      <c r="B47" s="21">
        <v>5</v>
      </c>
      <c r="C47" s="39"/>
      <c r="D47" s="39"/>
      <c r="E47" s="39"/>
      <c r="F47" s="39"/>
      <c r="G47" s="39"/>
      <c r="H47" s="39"/>
      <c r="I47" s="39"/>
      <c r="J47" s="39"/>
      <c r="K47" s="39"/>
      <c r="L47" s="9"/>
      <c r="M47" s="9"/>
      <c r="N47" s="9"/>
      <c r="O47" s="61">
        <v>0</v>
      </c>
      <c r="P47" s="222"/>
      <c r="Q47" s="223"/>
      <c r="R47" s="223"/>
      <c r="S47" s="223"/>
      <c r="T47" s="223"/>
      <c r="U47" s="223"/>
      <c r="V47" s="224">
        <v>0</v>
      </c>
    </row>
    <row r="48" spans="1:22" x14ac:dyDescent="0.2">
      <c r="A48" s="28"/>
      <c r="B48" s="21"/>
      <c r="C48" s="21"/>
      <c r="D48" s="21"/>
      <c r="E48" s="21"/>
      <c r="F48" s="21"/>
      <c r="G48" s="21"/>
      <c r="H48" s="21"/>
      <c r="I48" s="21"/>
      <c r="J48" s="21"/>
      <c r="K48" s="21"/>
      <c r="L48" s="9"/>
      <c r="M48" s="9"/>
      <c r="N48" s="9"/>
      <c r="O48" s="19"/>
      <c r="P48" s="225"/>
      <c r="Q48" s="226"/>
      <c r="R48" s="226"/>
      <c r="S48" s="226"/>
      <c r="T48" s="226"/>
      <c r="U48" s="226"/>
      <c r="V48" s="227"/>
    </row>
    <row r="49" spans="1:22" x14ac:dyDescent="0.2">
      <c r="A49" s="28"/>
      <c r="B49" s="55" t="s">
        <v>45</v>
      </c>
      <c r="C49" s="55"/>
      <c r="D49" s="55"/>
      <c r="E49" s="55"/>
      <c r="F49" s="55"/>
      <c r="G49" s="55"/>
      <c r="H49" s="55"/>
      <c r="I49" s="55"/>
      <c r="J49" s="55"/>
      <c r="K49" s="55"/>
      <c r="L49" s="58"/>
      <c r="M49" s="58"/>
      <c r="N49" s="58"/>
      <c r="O49" s="57">
        <f>+SUM(O43:O47)</f>
        <v>0</v>
      </c>
      <c r="P49" s="193"/>
      <c r="Q49" s="187"/>
      <c r="R49" s="187"/>
      <c r="S49" s="187"/>
      <c r="T49" s="187"/>
      <c r="U49" s="187"/>
      <c r="V49" s="189">
        <f>SUM(V43:V47)</f>
        <v>0</v>
      </c>
    </row>
    <row r="50" spans="1:22" x14ac:dyDescent="0.2">
      <c r="A50" s="28"/>
      <c r="B50" s="21"/>
      <c r="C50" s="21"/>
      <c r="D50" s="21"/>
      <c r="E50" s="21"/>
      <c r="F50" s="21"/>
      <c r="G50" s="21"/>
      <c r="H50" s="21"/>
      <c r="I50" s="21"/>
      <c r="J50" s="21"/>
      <c r="K50" s="21"/>
      <c r="L50" s="9"/>
      <c r="M50" s="9"/>
      <c r="N50" s="9"/>
      <c r="O50" s="19"/>
      <c r="P50" s="219"/>
      <c r="Q50" s="220"/>
      <c r="R50" s="220"/>
      <c r="S50" s="220"/>
      <c r="T50" s="220"/>
      <c r="U50" s="220"/>
      <c r="V50" s="221"/>
    </row>
    <row r="51" spans="1:22" x14ac:dyDescent="0.2">
      <c r="A51" s="28"/>
      <c r="B51" s="21" t="s">
        <v>41</v>
      </c>
      <c r="C51" s="21"/>
      <c r="D51" s="21"/>
      <c r="E51" s="21"/>
      <c r="F51" s="21"/>
      <c r="G51" s="21"/>
      <c r="H51" s="21"/>
      <c r="I51" s="21"/>
      <c r="J51" s="21"/>
      <c r="K51" s="21"/>
      <c r="O51" s="19"/>
      <c r="P51" s="219"/>
      <c r="Q51" s="220"/>
      <c r="R51" s="220"/>
      <c r="S51" s="220"/>
      <c r="T51" s="220"/>
      <c r="U51" s="220"/>
      <c r="V51" s="221"/>
    </row>
    <row r="52" spans="1:22" x14ac:dyDescent="0.2">
      <c r="A52" s="28">
        <v>731000</v>
      </c>
      <c r="B52" s="21">
        <v>1</v>
      </c>
      <c r="C52" s="21" t="s">
        <v>1</v>
      </c>
      <c r="D52" s="21"/>
      <c r="E52" s="21" t="s">
        <v>160</v>
      </c>
      <c r="F52" s="21"/>
      <c r="G52" s="25"/>
      <c r="H52" s="21"/>
      <c r="I52" s="21"/>
      <c r="J52" s="25"/>
      <c r="K52" s="25"/>
      <c r="M52" s="12"/>
      <c r="N52" s="12"/>
      <c r="O52" s="61">
        <v>0</v>
      </c>
      <c r="P52" s="222"/>
      <c r="Q52" s="223"/>
      <c r="R52" s="223"/>
      <c r="S52" s="223"/>
      <c r="T52" s="223"/>
      <c r="U52" s="223"/>
      <c r="V52" s="224">
        <v>0</v>
      </c>
    </row>
    <row r="53" spans="1:22" x14ac:dyDescent="0.2">
      <c r="A53" s="28">
        <v>731310</v>
      </c>
      <c r="B53" s="21">
        <v>2</v>
      </c>
      <c r="C53" s="21" t="s">
        <v>8</v>
      </c>
      <c r="D53" s="21"/>
      <c r="E53" s="21"/>
      <c r="F53" s="21"/>
      <c r="G53" s="25"/>
      <c r="H53" s="21"/>
      <c r="I53" s="21"/>
      <c r="J53" s="25"/>
      <c r="K53" s="25"/>
      <c r="O53" s="61">
        <v>0</v>
      </c>
      <c r="P53" s="222"/>
      <c r="Q53" s="223"/>
      <c r="R53" s="223"/>
      <c r="S53" s="223"/>
      <c r="T53" s="223"/>
      <c r="U53" s="223"/>
      <c r="V53" s="224">
        <v>0</v>
      </c>
    </row>
    <row r="54" spans="1:22" x14ac:dyDescent="0.2">
      <c r="A54" s="28"/>
      <c r="B54" s="21"/>
      <c r="C54" s="21"/>
      <c r="D54" s="21"/>
      <c r="E54" s="21"/>
      <c r="F54" s="21"/>
      <c r="G54" s="21"/>
      <c r="H54" s="21"/>
      <c r="I54" s="21"/>
      <c r="J54" s="21"/>
      <c r="K54" s="21"/>
      <c r="L54" s="9"/>
      <c r="M54" s="9"/>
      <c r="N54" s="9"/>
      <c r="O54" s="19"/>
      <c r="P54" s="225"/>
      <c r="Q54" s="226"/>
      <c r="R54" s="226"/>
      <c r="S54" s="226"/>
      <c r="T54" s="226"/>
      <c r="U54" s="226"/>
      <c r="V54" s="227"/>
    </row>
    <row r="55" spans="1:22" x14ac:dyDescent="0.2">
      <c r="A55" s="28"/>
      <c r="B55" s="55" t="s">
        <v>46</v>
      </c>
      <c r="C55" s="55"/>
      <c r="D55" s="55"/>
      <c r="E55" s="55"/>
      <c r="F55" s="55"/>
      <c r="G55" s="55"/>
      <c r="H55" s="55"/>
      <c r="I55" s="55"/>
      <c r="J55" s="55"/>
      <c r="K55" s="55"/>
      <c r="L55" s="58"/>
      <c r="M55" s="58"/>
      <c r="N55" s="58"/>
      <c r="O55" s="57">
        <f>SUM(O52:O53)</f>
        <v>0</v>
      </c>
      <c r="P55" s="193"/>
      <c r="Q55" s="187"/>
      <c r="R55" s="187"/>
      <c r="S55" s="187"/>
      <c r="T55" s="187"/>
      <c r="U55" s="187"/>
      <c r="V55" s="189">
        <f>SUM(V52:V53)</f>
        <v>0</v>
      </c>
    </row>
    <row r="56" spans="1:22" x14ac:dyDescent="0.2">
      <c r="A56" s="28"/>
      <c r="B56" s="21"/>
      <c r="C56" s="21"/>
      <c r="D56" s="21"/>
      <c r="E56" s="21"/>
      <c r="F56" s="21"/>
      <c r="G56" s="21"/>
      <c r="H56" s="21"/>
      <c r="I56" s="21"/>
      <c r="J56" s="21"/>
      <c r="L56" s="9"/>
      <c r="M56" s="9"/>
      <c r="N56" s="9"/>
      <c r="O56" s="19"/>
      <c r="P56" s="219"/>
      <c r="Q56" s="220"/>
      <c r="R56" s="220"/>
      <c r="S56" s="220"/>
      <c r="T56" s="220"/>
      <c r="U56" s="220"/>
      <c r="V56" s="221"/>
    </row>
    <row r="57" spans="1:22" x14ac:dyDescent="0.2">
      <c r="A57" s="28"/>
      <c r="B57" s="21" t="s">
        <v>106</v>
      </c>
      <c r="C57" s="21"/>
      <c r="D57" s="21"/>
      <c r="E57" s="21"/>
      <c r="F57" s="20"/>
      <c r="G57" s="21"/>
      <c r="H57" s="21"/>
      <c r="I57" s="21"/>
      <c r="J57" s="21"/>
      <c r="K57" s="21"/>
      <c r="L57" s="9"/>
      <c r="M57" s="9"/>
      <c r="N57" s="9"/>
      <c r="O57" s="19"/>
      <c r="P57" s="219"/>
      <c r="Q57" s="220"/>
      <c r="R57" s="220"/>
      <c r="S57" s="220"/>
      <c r="T57" s="220"/>
      <c r="U57" s="220"/>
      <c r="V57" s="221"/>
    </row>
    <row r="58" spans="1:22" x14ac:dyDescent="0.2">
      <c r="A58" s="28">
        <v>719549</v>
      </c>
      <c r="B58" s="21">
        <v>1</v>
      </c>
      <c r="C58" s="21" t="s">
        <v>9</v>
      </c>
      <c r="D58" s="21"/>
      <c r="E58" s="21"/>
      <c r="F58" s="20"/>
      <c r="G58" s="21"/>
      <c r="H58" s="21"/>
      <c r="I58" s="21"/>
      <c r="J58" s="21"/>
      <c r="K58" s="21"/>
      <c r="L58" s="9"/>
      <c r="M58" s="9"/>
      <c r="N58" s="9"/>
      <c r="O58" s="46">
        <v>0</v>
      </c>
      <c r="P58" s="222"/>
      <c r="Q58" s="223"/>
      <c r="R58" s="223"/>
      <c r="S58" s="223"/>
      <c r="T58" s="223"/>
      <c r="U58" s="223"/>
      <c r="V58" s="224">
        <v>0</v>
      </c>
    </row>
    <row r="59" spans="1:22" x14ac:dyDescent="0.2">
      <c r="A59" s="28">
        <v>731129</v>
      </c>
      <c r="B59" s="21">
        <v>2</v>
      </c>
      <c r="C59" s="21" t="s">
        <v>10</v>
      </c>
      <c r="D59" s="21"/>
      <c r="E59" s="21"/>
      <c r="F59" s="20"/>
      <c r="G59" s="21"/>
      <c r="H59" s="21"/>
      <c r="I59" s="21"/>
      <c r="J59" s="21"/>
      <c r="K59" s="21"/>
      <c r="L59" s="9"/>
      <c r="M59" s="9"/>
      <c r="N59" s="9"/>
      <c r="O59" s="46">
        <v>0</v>
      </c>
      <c r="P59" s="222"/>
      <c r="Q59" s="223"/>
      <c r="R59" s="223"/>
      <c r="S59" s="223"/>
      <c r="T59" s="223"/>
      <c r="U59" s="223"/>
      <c r="V59" s="224">
        <v>0</v>
      </c>
    </row>
    <row r="60" spans="1:22" x14ac:dyDescent="0.2">
      <c r="A60" s="28">
        <v>731159</v>
      </c>
      <c r="B60" s="21">
        <v>3</v>
      </c>
      <c r="C60" s="21" t="s">
        <v>11</v>
      </c>
      <c r="D60" s="21"/>
      <c r="E60" s="21"/>
      <c r="F60" s="20"/>
      <c r="G60" s="21"/>
      <c r="H60" s="21"/>
      <c r="I60" s="21"/>
      <c r="J60" s="21"/>
      <c r="K60" s="21"/>
      <c r="L60" s="9"/>
      <c r="M60" s="9"/>
      <c r="N60" s="9"/>
      <c r="O60" s="46">
        <v>0</v>
      </c>
      <c r="P60" s="222"/>
      <c r="Q60" s="223"/>
      <c r="R60" s="223"/>
      <c r="S60" s="223"/>
      <c r="T60" s="223"/>
      <c r="U60" s="223"/>
      <c r="V60" s="224">
        <v>0</v>
      </c>
    </row>
    <row r="61" spans="1:22" x14ac:dyDescent="0.2">
      <c r="A61" s="28">
        <v>729909</v>
      </c>
      <c r="B61" s="21">
        <v>4</v>
      </c>
      <c r="C61" s="21" t="s">
        <v>12</v>
      </c>
      <c r="D61" s="21"/>
      <c r="E61" s="21"/>
      <c r="F61" s="20"/>
      <c r="G61" s="21"/>
      <c r="H61" s="21"/>
      <c r="I61" s="21"/>
      <c r="J61" s="21"/>
      <c r="K61" s="21"/>
      <c r="L61" s="9"/>
      <c r="M61" s="9"/>
      <c r="N61" s="9"/>
      <c r="O61" s="46">
        <v>0</v>
      </c>
      <c r="P61" s="222"/>
      <c r="Q61" s="223"/>
      <c r="R61" s="223"/>
      <c r="S61" s="223"/>
      <c r="T61" s="223"/>
      <c r="U61" s="223"/>
      <c r="V61" s="224">
        <v>0</v>
      </c>
    </row>
    <row r="62" spans="1:22" x14ac:dyDescent="0.2">
      <c r="A62" s="28"/>
      <c r="B62" s="21"/>
      <c r="C62" s="21"/>
      <c r="D62" s="21"/>
      <c r="E62" s="21"/>
      <c r="F62" s="20"/>
      <c r="G62" s="21"/>
      <c r="H62" s="21"/>
      <c r="I62" s="21"/>
      <c r="J62" s="21"/>
      <c r="K62" s="21"/>
      <c r="L62" s="9"/>
      <c r="M62" s="9"/>
      <c r="N62" s="9"/>
      <c r="O62" s="19"/>
      <c r="P62" s="219"/>
      <c r="Q62" s="220"/>
      <c r="R62" s="220"/>
      <c r="S62" s="220"/>
      <c r="T62" s="220"/>
      <c r="U62" s="220"/>
      <c r="V62" s="221"/>
    </row>
    <row r="63" spans="1:22" x14ac:dyDescent="0.2">
      <c r="A63" s="28"/>
      <c r="B63" s="55" t="s">
        <v>107</v>
      </c>
      <c r="C63" s="55"/>
      <c r="D63" s="55"/>
      <c r="E63" s="55"/>
      <c r="F63" s="56"/>
      <c r="G63" s="55"/>
      <c r="H63" s="55"/>
      <c r="I63" s="55"/>
      <c r="J63" s="55"/>
      <c r="K63" s="55"/>
      <c r="L63" s="58"/>
      <c r="M63" s="58"/>
      <c r="N63" s="58"/>
      <c r="O63" s="57">
        <f>SUM(O58:O61)</f>
        <v>0</v>
      </c>
      <c r="P63" s="193"/>
      <c r="Q63" s="187"/>
      <c r="R63" s="187"/>
      <c r="S63" s="187"/>
      <c r="T63" s="187"/>
      <c r="U63" s="187"/>
      <c r="V63" s="189">
        <f>SUM(V58:V61)</f>
        <v>0</v>
      </c>
    </row>
    <row r="64" spans="1:22" x14ac:dyDescent="0.2">
      <c r="A64" s="28"/>
      <c r="B64" s="21"/>
      <c r="C64" s="21"/>
      <c r="D64" s="21"/>
      <c r="E64" s="21"/>
      <c r="F64" s="21"/>
      <c r="G64" s="21"/>
      <c r="H64" s="21"/>
      <c r="I64" s="21"/>
      <c r="J64" s="21"/>
      <c r="L64" s="9"/>
      <c r="M64" s="9"/>
      <c r="N64" s="9"/>
      <c r="O64" s="19"/>
      <c r="P64" s="219"/>
      <c r="Q64" s="220"/>
      <c r="R64" s="220"/>
      <c r="S64" s="220"/>
      <c r="T64" s="220"/>
      <c r="U64" s="220"/>
      <c r="V64" s="221"/>
    </row>
    <row r="65" spans="1:22" x14ac:dyDescent="0.2">
      <c r="A65" s="28"/>
      <c r="B65" s="21" t="s">
        <v>13</v>
      </c>
      <c r="C65" s="21"/>
      <c r="D65" s="21"/>
      <c r="E65" s="21"/>
      <c r="F65" s="21"/>
      <c r="G65" s="21"/>
      <c r="H65" s="21"/>
      <c r="I65" s="21"/>
      <c r="J65" s="21"/>
      <c r="K65" s="21"/>
      <c r="L65" s="9"/>
      <c r="M65" s="9"/>
      <c r="N65" s="9"/>
      <c r="O65" s="19"/>
      <c r="P65" s="219"/>
      <c r="Q65" s="220"/>
      <c r="R65" s="220"/>
      <c r="S65" s="220"/>
      <c r="T65" s="220"/>
      <c r="U65" s="220"/>
      <c r="V65" s="221"/>
    </row>
    <row r="66" spans="1:22" x14ac:dyDescent="0.2">
      <c r="A66" s="28"/>
      <c r="B66" s="21">
        <v>1</v>
      </c>
      <c r="C66" s="64" t="s">
        <v>14</v>
      </c>
      <c r="D66" s="21"/>
      <c r="E66" s="21"/>
      <c r="F66" s="21"/>
      <c r="G66" s="21"/>
      <c r="H66" s="21"/>
      <c r="I66" s="21"/>
      <c r="J66" s="21"/>
      <c r="K66" s="21"/>
      <c r="L66" s="9"/>
      <c r="M66" s="9"/>
      <c r="N66" s="9"/>
      <c r="O66" s="98"/>
      <c r="P66" s="228"/>
      <c r="Q66" s="229"/>
      <c r="R66" s="229"/>
      <c r="S66" s="229"/>
      <c r="T66" s="229"/>
      <c r="U66" s="229"/>
      <c r="V66" s="230"/>
    </row>
    <row r="67" spans="1:22" x14ac:dyDescent="0.2">
      <c r="A67" s="28">
        <v>729900</v>
      </c>
      <c r="B67" s="21"/>
      <c r="C67" s="21" t="s">
        <v>51</v>
      </c>
      <c r="D67" s="21"/>
      <c r="E67" s="21"/>
      <c r="F67" s="21"/>
      <c r="G67" s="21"/>
      <c r="H67" s="21"/>
      <c r="I67" s="21"/>
      <c r="J67" s="21"/>
      <c r="K67" s="21"/>
      <c r="L67" s="9"/>
      <c r="M67" s="9"/>
      <c r="N67" s="9"/>
      <c r="O67" s="46">
        <v>0</v>
      </c>
      <c r="P67" s="222"/>
      <c r="Q67" s="223"/>
      <c r="R67" s="223"/>
      <c r="S67" s="223"/>
      <c r="T67" s="223"/>
      <c r="U67" s="223"/>
      <c r="V67" s="224">
        <v>0</v>
      </c>
    </row>
    <row r="68" spans="1:22" x14ac:dyDescent="0.2">
      <c r="A68" s="28">
        <v>753930</v>
      </c>
      <c r="B68" s="21"/>
      <c r="C68" s="21" t="s">
        <v>52</v>
      </c>
      <c r="D68" s="21"/>
      <c r="E68" s="21"/>
      <c r="F68" s="21"/>
      <c r="G68" s="21"/>
      <c r="H68" s="21"/>
      <c r="I68" s="21"/>
      <c r="J68" s="21"/>
      <c r="K68" s="21"/>
      <c r="L68" s="9"/>
      <c r="M68" s="9"/>
      <c r="N68" s="9"/>
      <c r="O68" s="46">
        <v>0</v>
      </c>
      <c r="P68" s="222"/>
      <c r="Q68" s="223"/>
      <c r="R68" s="223"/>
      <c r="S68" s="223"/>
      <c r="T68" s="223"/>
      <c r="U68" s="223"/>
      <c r="V68" s="224">
        <v>0</v>
      </c>
    </row>
    <row r="69" spans="1:22" x14ac:dyDescent="0.2">
      <c r="A69" s="28">
        <v>754534</v>
      </c>
      <c r="B69" s="21"/>
      <c r="C69" s="21" t="s">
        <v>53</v>
      </c>
      <c r="D69" s="21"/>
      <c r="E69" s="21"/>
      <c r="F69" s="21"/>
      <c r="G69" s="21"/>
      <c r="H69" s="21"/>
      <c r="I69" s="21"/>
      <c r="J69" s="21"/>
      <c r="K69" s="21"/>
      <c r="L69" s="9"/>
      <c r="M69" s="9"/>
      <c r="N69" s="9"/>
      <c r="O69" s="46">
        <v>0</v>
      </c>
      <c r="P69" s="222"/>
      <c r="Q69" s="223"/>
      <c r="R69" s="223"/>
      <c r="S69" s="223"/>
      <c r="T69" s="223"/>
      <c r="U69" s="223"/>
      <c r="V69" s="224">
        <v>0</v>
      </c>
    </row>
    <row r="70" spans="1:22" x14ac:dyDescent="0.2">
      <c r="A70" s="28"/>
      <c r="B70" s="21"/>
      <c r="C70" s="99" t="s">
        <v>122</v>
      </c>
      <c r="D70" s="99"/>
      <c r="E70" s="99"/>
      <c r="F70" s="99"/>
      <c r="G70" s="99"/>
      <c r="H70" s="99"/>
      <c r="I70" s="99"/>
      <c r="J70" s="99"/>
      <c r="K70" s="99"/>
      <c r="L70" s="100"/>
      <c r="M70" s="100"/>
      <c r="N70" s="100"/>
      <c r="O70" s="101">
        <f>SUM(O67:O69)</f>
        <v>0</v>
      </c>
      <c r="P70" s="231"/>
      <c r="Q70" s="201"/>
      <c r="R70" s="201"/>
      <c r="S70" s="201"/>
      <c r="T70" s="201"/>
      <c r="U70" s="201"/>
      <c r="V70" s="232">
        <f>SUM(V67:V69)</f>
        <v>0</v>
      </c>
    </row>
    <row r="71" spans="1:22" x14ac:dyDescent="0.2">
      <c r="A71" s="28">
        <v>734000</v>
      </c>
      <c r="B71" s="21">
        <v>2</v>
      </c>
      <c r="C71" s="21" t="s">
        <v>15</v>
      </c>
      <c r="D71" s="21"/>
      <c r="E71" s="21"/>
      <c r="F71" s="21"/>
      <c r="G71" s="21"/>
      <c r="H71" s="21"/>
      <c r="I71" s="21"/>
      <c r="J71" s="21"/>
      <c r="K71" s="21"/>
      <c r="L71" s="9"/>
      <c r="M71" s="9"/>
      <c r="N71" s="9"/>
      <c r="O71" s="46">
        <v>0</v>
      </c>
      <c r="P71" s="222"/>
      <c r="Q71" s="223"/>
      <c r="R71" s="223"/>
      <c r="S71" s="223"/>
      <c r="T71" s="223"/>
      <c r="U71" s="223"/>
      <c r="V71" s="224">
        <v>0</v>
      </c>
    </row>
    <row r="72" spans="1:22" x14ac:dyDescent="0.2">
      <c r="A72" s="28">
        <v>732000</v>
      </c>
      <c r="B72" s="21">
        <v>3</v>
      </c>
      <c r="C72" s="21" t="s">
        <v>19</v>
      </c>
      <c r="D72" s="21"/>
      <c r="E72" s="21"/>
      <c r="F72" s="21"/>
      <c r="G72" s="21"/>
      <c r="H72" s="21"/>
      <c r="I72" s="21"/>
      <c r="J72" s="21"/>
      <c r="K72" s="21"/>
      <c r="L72" s="9"/>
      <c r="M72" s="9"/>
      <c r="N72" s="9"/>
      <c r="O72" s="46">
        <v>0</v>
      </c>
      <c r="P72" s="222"/>
      <c r="Q72" s="223"/>
      <c r="R72" s="223"/>
      <c r="S72" s="223"/>
      <c r="T72" s="223"/>
      <c r="U72" s="223"/>
      <c r="V72" s="224">
        <v>0</v>
      </c>
    </row>
    <row r="73" spans="1:22" x14ac:dyDescent="0.2">
      <c r="A73" s="28">
        <v>719535</v>
      </c>
      <c r="B73" s="21">
        <v>4</v>
      </c>
      <c r="C73" s="21" t="s">
        <v>124</v>
      </c>
      <c r="D73" s="21"/>
      <c r="E73" s="21"/>
      <c r="F73" s="21"/>
      <c r="G73" s="21"/>
      <c r="H73" s="21"/>
      <c r="I73" s="21"/>
      <c r="J73" s="21"/>
      <c r="K73" s="21"/>
      <c r="L73" s="9"/>
      <c r="M73" s="9"/>
      <c r="N73" s="9"/>
      <c r="O73" s="46">
        <v>0</v>
      </c>
      <c r="P73" s="222"/>
      <c r="Q73" s="223"/>
      <c r="R73" s="223"/>
      <c r="S73" s="223"/>
      <c r="T73" s="223"/>
      <c r="U73" s="223"/>
      <c r="V73" s="224">
        <v>0</v>
      </c>
    </row>
    <row r="74" spans="1:22" x14ac:dyDescent="0.2">
      <c r="A74" s="28">
        <v>719540</v>
      </c>
      <c r="B74" s="21">
        <v>5</v>
      </c>
      <c r="C74" s="21" t="s">
        <v>157</v>
      </c>
      <c r="D74" s="21"/>
      <c r="E74" s="21"/>
      <c r="F74" s="21"/>
      <c r="G74" s="21"/>
      <c r="H74" s="21"/>
      <c r="I74" s="21"/>
      <c r="J74" s="21"/>
      <c r="K74" s="21"/>
      <c r="L74" s="9"/>
      <c r="M74" s="9"/>
      <c r="N74" s="9"/>
      <c r="O74" s="46">
        <v>0</v>
      </c>
      <c r="P74" s="222"/>
      <c r="Q74" s="223"/>
      <c r="R74" s="223"/>
      <c r="S74" s="223"/>
      <c r="T74" s="223"/>
      <c r="U74" s="223"/>
      <c r="V74" s="224">
        <v>0</v>
      </c>
    </row>
    <row r="75" spans="1:22" x14ac:dyDescent="0.2">
      <c r="A75" s="28">
        <v>719545</v>
      </c>
      <c r="B75" s="21">
        <v>6</v>
      </c>
      <c r="C75" s="21" t="s">
        <v>158</v>
      </c>
      <c r="D75" s="21"/>
      <c r="E75" s="21"/>
      <c r="F75" s="21"/>
      <c r="G75" s="21"/>
      <c r="H75" s="21"/>
      <c r="I75" s="21"/>
      <c r="J75" s="21"/>
      <c r="K75" s="21"/>
      <c r="L75" s="20"/>
      <c r="M75" s="9"/>
      <c r="N75" s="9"/>
      <c r="O75" s="46">
        <v>0</v>
      </c>
      <c r="P75" s="222"/>
      <c r="Q75" s="223"/>
      <c r="R75" s="223"/>
      <c r="S75" s="223"/>
      <c r="T75" s="223"/>
      <c r="U75" s="223"/>
      <c r="V75" s="224">
        <v>0</v>
      </c>
    </row>
    <row r="76" spans="1:22" x14ac:dyDescent="0.2">
      <c r="A76" s="28">
        <v>765900</v>
      </c>
      <c r="B76" s="21">
        <v>7</v>
      </c>
      <c r="C76" s="21" t="s">
        <v>54</v>
      </c>
      <c r="D76" s="21"/>
      <c r="E76" s="21"/>
      <c r="F76" s="21"/>
      <c r="G76" s="21"/>
      <c r="H76" s="21"/>
      <c r="I76" s="21"/>
      <c r="J76" s="21"/>
      <c r="K76" s="21"/>
      <c r="L76" s="20"/>
      <c r="M76" s="9"/>
      <c r="N76" s="9"/>
      <c r="O76" s="46">
        <v>0</v>
      </c>
      <c r="P76" s="222"/>
      <c r="Q76" s="223"/>
      <c r="R76" s="223"/>
      <c r="S76" s="223"/>
      <c r="T76" s="223"/>
      <c r="U76" s="223"/>
      <c r="V76" s="224">
        <v>0</v>
      </c>
    </row>
    <row r="77" spans="1:22" x14ac:dyDescent="0.2">
      <c r="A77" s="28" t="s">
        <v>210</v>
      </c>
      <c r="B77" s="21">
        <v>8</v>
      </c>
      <c r="C77" s="21" t="s">
        <v>123</v>
      </c>
      <c r="D77" s="21"/>
      <c r="E77" s="21"/>
      <c r="F77" s="21"/>
      <c r="G77" s="21"/>
      <c r="H77" s="21"/>
      <c r="I77" s="21"/>
      <c r="J77" s="21"/>
      <c r="K77" s="21"/>
      <c r="L77" s="20"/>
      <c r="M77" s="9"/>
      <c r="N77" s="9"/>
      <c r="O77" s="46">
        <v>0</v>
      </c>
      <c r="P77" s="222"/>
      <c r="Q77" s="223"/>
      <c r="R77" s="223"/>
      <c r="S77" s="223"/>
      <c r="T77" s="223"/>
      <c r="U77" s="223"/>
      <c r="V77" s="224">
        <v>0</v>
      </c>
    </row>
    <row r="78" spans="1:22" x14ac:dyDescent="0.2">
      <c r="A78" s="28"/>
      <c r="B78" s="21"/>
      <c r="C78" s="21"/>
      <c r="D78" s="21"/>
      <c r="E78" s="21"/>
      <c r="F78" s="21"/>
      <c r="G78" s="21"/>
      <c r="H78" s="21"/>
      <c r="I78" s="21"/>
      <c r="J78" s="21"/>
      <c r="K78" s="21"/>
      <c r="L78" s="20"/>
      <c r="M78" s="9"/>
      <c r="N78" s="9"/>
      <c r="O78" s="12"/>
      <c r="P78" s="233"/>
      <c r="Q78" s="9"/>
      <c r="R78" s="9"/>
      <c r="S78" s="9"/>
      <c r="T78" s="9"/>
      <c r="U78" s="9"/>
      <c r="V78" s="221"/>
    </row>
    <row r="79" spans="1:22" x14ac:dyDescent="0.2">
      <c r="A79" s="28"/>
      <c r="B79" s="55" t="s">
        <v>47</v>
      </c>
      <c r="C79" s="55"/>
      <c r="D79" s="55"/>
      <c r="E79" s="55"/>
      <c r="F79" s="55"/>
      <c r="G79" s="55"/>
      <c r="H79" s="55"/>
      <c r="I79" s="55"/>
      <c r="J79" s="55"/>
      <c r="K79" s="55"/>
      <c r="L79" s="56"/>
      <c r="M79" s="58"/>
      <c r="N79" s="58"/>
      <c r="O79" s="57">
        <f>SUM(O70:O77)</f>
        <v>0</v>
      </c>
      <c r="P79" s="193"/>
      <c r="Q79" s="187"/>
      <c r="R79" s="187"/>
      <c r="S79" s="187"/>
      <c r="T79" s="187"/>
      <c r="U79" s="187"/>
      <c r="V79" s="189">
        <f>SUM(V70:V77)</f>
        <v>0</v>
      </c>
    </row>
    <row r="80" spans="1:22" x14ac:dyDescent="0.2">
      <c r="A80" s="28"/>
      <c r="B80" s="21"/>
      <c r="C80" s="21"/>
      <c r="D80" s="21"/>
      <c r="E80" s="21"/>
      <c r="F80" s="21"/>
      <c r="G80" s="21"/>
      <c r="H80" s="21"/>
      <c r="I80" s="21"/>
      <c r="J80" s="21"/>
      <c r="K80" s="21"/>
      <c r="L80" s="20"/>
      <c r="M80" s="9"/>
      <c r="N80" s="9"/>
      <c r="O80" s="17"/>
      <c r="P80" s="234"/>
      <c r="Q80" s="235"/>
      <c r="R80" s="235"/>
      <c r="S80" s="235"/>
      <c r="T80" s="235"/>
      <c r="U80" s="235"/>
      <c r="V80" s="236"/>
    </row>
    <row r="81" spans="1:22" x14ac:dyDescent="0.2">
      <c r="A81" s="28"/>
      <c r="B81" s="55" t="s">
        <v>48</v>
      </c>
      <c r="C81" s="55"/>
      <c r="D81" s="55"/>
      <c r="E81" s="55"/>
      <c r="F81" s="55"/>
      <c r="G81" s="55"/>
      <c r="H81" s="55"/>
      <c r="I81" s="55"/>
      <c r="J81" s="55"/>
      <c r="K81" s="55"/>
      <c r="L81" s="56"/>
      <c r="M81" s="58"/>
      <c r="N81" s="58"/>
      <c r="O81" s="57">
        <f>SUM(O40+O49+O55+O63+O79)</f>
        <v>0</v>
      </c>
      <c r="P81" s="193"/>
      <c r="Q81" s="187"/>
      <c r="R81" s="187"/>
      <c r="S81" s="187"/>
      <c r="T81" s="187"/>
      <c r="U81" s="187"/>
      <c r="V81" s="189">
        <f>SUM(V40+V49+V55+V63+V79)</f>
        <v>0</v>
      </c>
    </row>
    <row r="82" spans="1:22" x14ac:dyDescent="0.2">
      <c r="A82" s="28"/>
      <c r="B82" s="21"/>
      <c r="C82" s="21"/>
      <c r="D82" s="21"/>
      <c r="E82" s="21"/>
      <c r="F82" s="21"/>
      <c r="G82" s="21"/>
      <c r="O82" s="17"/>
      <c r="P82" s="234"/>
      <c r="Q82" s="235"/>
      <c r="R82" s="235"/>
      <c r="S82" s="235"/>
      <c r="T82" s="235"/>
      <c r="U82" s="235"/>
      <c r="V82" s="236"/>
    </row>
    <row r="83" spans="1:22" x14ac:dyDescent="0.2">
      <c r="A83" s="28">
        <v>786950</v>
      </c>
      <c r="B83" s="21" t="s">
        <v>16</v>
      </c>
      <c r="C83" s="21"/>
      <c r="D83" s="21"/>
      <c r="H83" s="21" t="s">
        <v>17</v>
      </c>
      <c r="J83" s="39">
        <v>0.1</v>
      </c>
      <c r="K83" s="9"/>
      <c r="L83" s="2" t="s">
        <v>18</v>
      </c>
      <c r="M83" s="41">
        <f>O81</f>
        <v>0</v>
      </c>
      <c r="O83" s="47">
        <f>SUM(J83*M83)</f>
        <v>0</v>
      </c>
      <c r="P83" s="193"/>
      <c r="Q83" s="187"/>
      <c r="R83" s="187"/>
      <c r="S83" s="187"/>
      <c r="T83" s="187"/>
      <c r="U83" s="187"/>
      <c r="V83" s="237">
        <f>V81*J83</f>
        <v>0</v>
      </c>
    </row>
    <row r="84" spans="1:22" x14ac:dyDescent="0.2">
      <c r="A84" s="8"/>
      <c r="B84" s="21"/>
      <c r="C84" s="21"/>
      <c r="D84" s="21"/>
      <c r="E84" s="21"/>
      <c r="F84" s="21"/>
      <c r="G84" s="21"/>
      <c r="L84" s="9"/>
      <c r="M84" s="9"/>
      <c r="N84" s="9"/>
      <c r="O84" s="30"/>
      <c r="P84" s="203"/>
      <c r="Q84" s="204"/>
      <c r="R84" s="204"/>
      <c r="S84" s="204"/>
      <c r="T84" s="204"/>
      <c r="U84" s="204"/>
      <c r="V84" s="205"/>
    </row>
    <row r="85" spans="1:22" ht="15.75" customHeight="1" thickBot="1" x14ac:dyDescent="0.25">
      <c r="A85" s="8"/>
      <c r="B85" s="55" t="s">
        <v>49</v>
      </c>
      <c r="C85" s="55"/>
      <c r="D85" s="55"/>
      <c r="E85" s="55"/>
      <c r="F85" s="55"/>
      <c r="G85" s="55"/>
      <c r="H85" s="54"/>
      <c r="I85" s="54"/>
      <c r="J85" s="54"/>
      <c r="K85" s="54"/>
      <c r="L85" s="58"/>
      <c r="M85" s="58"/>
      <c r="N85" s="58"/>
      <c r="O85" s="57">
        <f>SUM(O81+O83)</f>
        <v>0</v>
      </c>
      <c r="P85" s="238" t="s">
        <v>211</v>
      </c>
      <c r="Q85" s="239"/>
      <c r="R85" s="239"/>
      <c r="S85" s="239"/>
      <c r="T85" s="239"/>
      <c r="U85" s="239"/>
      <c r="V85" s="240">
        <f>SUM(V81+V83)</f>
        <v>0</v>
      </c>
    </row>
    <row r="86" spans="1:22" ht="15.75" thickBot="1" x14ac:dyDescent="0.25">
      <c r="A86" s="8"/>
    </row>
    <row r="87" spans="1:22" ht="15.75" thickBot="1" x14ac:dyDescent="0.25">
      <c r="A87" s="8"/>
      <c r="B87" s="277" t="s">
        <v>40</v>
      </c>
      <c r="C87" s="278"/>
      <c r="D87" s="278"/>
      <c r="E87" s="278"/>
      <c r="F87" s="278"/>
      <c r="G87" s="278"/>
      <c r="H87" s="278"/>
      <c r="I87" s="278"/>
      <c r="J87" s="278"/>
      <c r="K87" s="278"/>
      <c r="L87" s="278"/>
      <c r="M87" s="278"/>
      <c r="N87" s="279"/>
      <c r="O87" s="241">
        <f>O85+V85</f>
        <v>0</v>
      </c>
      <c r="P87" s="243"/>
      <c r="Q87" s="243"/>
      <c r="R87" s="243"/>
      <c r="S87" s="243"/>
      <c r="T87" s="243"/>
      <c r="U87" s="243"/>
      <c r="V87" s="244"/>
    </row>
    <row r="88" spans="1:22" x14ac:dyDescent="0.2">
      <c r="L88" s="9"/>
      <c r="M88" s="9"/>
      <c r="N88" s="9"/>
      <c r="O88" s="9"/>
    </row>
    <row r="89" spans="1:22" x14ac:dyDescent="0.2">
      <c r="B89" s="272" t="s">
        <v>42</v>
      </c>
      <c r="C89" s="273"/>
      <c r="D89" s="273"/>
      <c r="E89" s="273"/>
      <c r="F89" s="273"/>
      <c r="G89" s="273"/>
      <c r="H89" s="273"/>
      <c r="I89" s="273"/>
      <c r="J89" s="273"/>
      <c r="K89" s="273"/>
      <c r="L89" s="273"/>
      <c r="M89" s="273"/>
      <c r="N89" s="273"/>
      <c r="O89" s="273"/>
      <c r="P89" s="255"/>
      <c r="Q89" s="255"/>
      <c r="R89" s="255"/>
      <c r="S89" s="255"/>
      <c r="T89" s="255"/>
      <c r="U89" s="255"/>
      <c r="V89" s="255"/>
    </row>
    <row r="90" spans="1:22" x14ac:dyDescent="0.2">
      <c r="A90" s="13"/>
      <c r="B90" s="273"/>
      <c r="C90" s="273"/>
      <c r="D90" s="273"/>
      <c r="E90" s="273"/>
      <c r="F90" s="273"/>
      <c r="G90" s="273"/>
      <c r="H90" s="273"/>
      <c r="I90" s="273"/>
      <c r="J90" s="273"/>
      <c r="K90" s="273"/>
      <c r="L90" s="273"/>
      <c r="M90" s="273"/>
      <c r="N90" s="273"/>
      <c r="O90" s="273"/>
      <c r="P90" s="255"/>
      <c r="Q90" s="255"/>
      <c r="R90" s="255"/>
      <c r="S90" s="255"/>
      <c r="T90" s="255"/>
      <c r="U90" s="255"/>
      <c r="V90" s="255"/>
    </row>
    <row r="91" spans="1:22" x14ac:dyDescent="0.2">
      <c r="A91" s="13"/>
      <c r="B91" s="273"/>
      <c r="C91" s="273"/>
      <c r="D91" s="273"/>
      <c r="E91" s="273"/>
      <c r="F91" s="273"/>
      <c r="G91" s="273"/>
      <c r="H91" s="273"/>
      <c r="I91" s="273"/>
      <c r="J91" s="273"/>
      <c r="K91" s="273"/>
      <c r="L91" s="273"/>
      <c r="M91" s="273"/>
      <c r="N91" s="273"/>
      <c r="O91" s="273"/>
      <c r="P91" s="255"/>
      <c r="Q91" s="255"/>
      <c r="R91" s="255"/>
      <c r="S91" s="255"/>
      <c r="T91" s="255"/>
      <c r="U91" s="255"/>
      <c r="V91" s="255"/>
    </row>
    <row r="92" spans="1:22" x14ac:dyDescent="0.2">
      <c r="A92" s="13"/>
      <c r="B92" s="273"/>
      <c r="C92" s="273"/>
      <c r="D92" s="273"/>
      <c r="E92" s="273"/>
      <c r="F92" s="273"/>
      <c r="G92" s="273"/>
      <c r="H92" s="273"/>
      <c r="I92" s="273"/>
      <c r="J92" s="273"/>
      <c r="K92" s="273"/>
      <c r="L92" s="273"/>
      <c r="M92" s="273"/>
      <c r="N92" s="273"/>
      <c r="O92" s="273"/>
      <c r="P92" s="255"/>
      <c r="Q92" s="255"/>
      <c r="R92" s="255"/>
      <c r="S92" s="255"/>
      <c r="T92" s="255"/>
      <c r="U92" s="255"/>
      <c r="V92" s="255"/>
    </row>
    <row r="93" spans="1:22" x14ac:dyDescent="0.2">
      <c r="A93" s="13"/>
      <c r="B93" s="273"/>
      <c r="C93" s="273"/>
      <c r="D93" s="273"/>
      <c r="E93" s="273"/>
      <c r="F93" s="273"/>
      <c r="G93" s="273"/>
      <c r="H93" s="273"/>
      <c r="I93" s="273"/>
      <c r="J93" s="273"/>
      <c r="K93" s="273"/>
      <c r="L93" s="273"/>
      <c r="M93" s="273"/>
      <c r="N93" s="273"/>
      <c r="O93" s="273"/>
      <c r="P93" s="255"/>
      <c r="Q93" s="255"/>
      <c r="R93" s="255"/>
      <c r="S93" s="255"/>
      <c r="T93" s="255"/>
      <c r="U93" s="255"/>
      <c r="V93" s="255"/>
    </row>
    <row r="94" spans="1:22" x14ac:dyDescent="0.2">
      <c r="A94" s="13"/>
      <c r="B94" s="273"/>
      <c r="C94" s="273"/>
      <c r="D94" s="273"/>
      <c r="E94" s="273"/>
      <c r="F94" s="273"/>
      <c r="G94" s="273"/>
      <c r="H94" s="273"/>
      <c r="I94" s="273"/>
      <c r="J94" s="273"/>
      <c r="K94" s="273"/>
      <c r="L94" s="273"/>
      <c r="M94" s="273"/>
      <c r="N94" s="273"/>
      <c r="O94" s="273"/>
      <c r="P94" s="255"/>
      <c r="Q94" s="255"/>
      <c r="R94" s="255"/>
      <c r="S94" s="255"/>
      <c r="T94" s="255"/>
      <c r="U94" s="255"/>
      <c r="V94" s="255"/>
    </row>
    <row r="95" spans="1:22" x14ac:dyDescent="0.2">
      <c r="A95" s="13"/>
      <c r="B95" s="273"/>
      <c r="C95" s="273"/>
      <c r="D95" s="273"/>
      <c r="E95" s="273"/>
      <c r="F95" s="273"/>
      <c r="G95" s="273"/>
      <c r="H95" s="273"/>
      <c r="I95" s="273"/>
      <c r="J95" s="273"/>
      <c r="K95" s="273"/>
      <c r="L95" s="273"/>
      <c r="M95" s="273"/>
      <c r="N95" s="273"/>
      <c r="O95" s="273"/>
      <c r="P95" s="255"/>
      <c r="Q95" s="255"/>
      <c r="R95" s="255"/>
      <c r="S95" s="255"/>
      <c r="T95" s="255"/>
      <c r="U95" s="255"/>
      <c r="V95" s="255"/>
    </row>
    <row r="96" spans="1:22" x14ac:dyDescent="0.2">
      <c r="A96" s="13"/>
      <c r="B96" s="273"/>
      <c r="C96" s="273"/>
      <c r="D96" s="273"/>
      <c r="E96" s="273"/>
      <c r="F96" s="273"/>
      <c r="G96" s="273"/>
      <c r="H96" s="273"/>
      <c r="I96" s="273"/>
      <c r="J96" s="273"/>
      <c r="K96" s="273"/>
      <c r="L96" s="273"/>
      <c r="M96" s="273"/>
      <c r="N96" s="273"/>
      <c r="O96" s="273"/>
      <c r="P96" s="255"/>
      <c r="Q96" s="255"/>
      <c r="R96" s="255"/>
      <c r="S96" s="255"/>
      <c r="T96" s="255"/>
      <c r="U96" s="255"/>
      <c r="V96" s="255"/>
    </row>
    <row r="97" spans="1:22" x14ac:dyDescent="0.2">
      <c r="A97" s="13"/>
      <c r="B97" s="273"/>
      <c r="C97" s="273"/>
      <c r="D97" s="273"/>
      <c r="E97" s="273"/>
      <c r="F97" s="273"/>
      <c r="G97" s="273"/>
      <c r="H97" s="273"/>
      <c r="I97" s="273"/>
      <c r="J97" s="273"/>
      <c r="K97" s="273"/>
      <c r="L97" s="273"/>
      <c r="M97" s="273"/>
      <c r="N97" s="273"/>
      <c r="O97" s="273"/>
      <c r="P97" s="255"/>
      <c r="Q97" s="255"/>
      <c r="R97" s="255"/>
      <c r="S97" s="255"/>
      <c r="T97" s="255"/>
      <c r="U97" s="255"/>
      <c r="V97" s="255"/>
    </row>
    <row r="98" spans="1:22" x14ac:dyDescent="0.2">
      <c r="A98" s="13"/>
      <c r="F98" s="9"/>
      <c r="L98" s="9"/>
      <c r="M98" s="9"/>
      <c r="N98" s="9"/>
      <c r="O98" s="9"/>
    </row>
    <row r="99" spans="1:22" x14ac:dyDescent="0.2">
      <c r="A99" s="13"/>
      <c r="L99" s="9"/>
      <c r="M99" s="9"/>
      <c r="N99" s="9"/>
    </row>
    <row r="100" spans="1:22" x14ac:dyDescent="0.2">
      <c r="A100" s="13"/>
      <c r="L100" s="9"/>
      <c r="M100" s="9"/>
      <c r="N100" s="9"/>
    </row>
    <row r="101" spans="1:22" x14ac:dyDescent="0.2">
      <c r="A101" s="13"/>
      <c r="L101" s="9"/>
      <c r="M101" s="9"/>
      <c r="N101" s="9"/>
      <c r="O101" s="9"/>
    </row>
    <row r="102" spans="1:22" x14ac:dyDescent="0.2">
      <c r="A102" s="13"/>
      <c r="L102" s="9"/>
      <c r="M102" s="9"/>
      <c r="N102" s="9"/>
      <c r="O102" s="9"/>
    </row>
    <row r="103" spans="1:22" x14ac:dyDescent="0.2">
      <c r="A103" s="13"/>
      <c r="L103" s="9"/>
      <c r="M103" s="9"/>
      <c r="N103" s="9"/>
      <c r="O103" s="9"/>
    </row>
    <row r="104" spans="1:22" x14ac:dyDescent="0.2">
      <c r="A104" s="13"/>
      <c r="L104" s="9"/>
      <c r="M104" s="9"/>
      <c r="N104" s="9"/>
      <c r="O104" s="9"/>
    </row>
    <row r="105" spans="1:22" x14ac:dyDescent="0.2">
      <c r="A105" s="13"/>
      <c r="L105" s="9"/>
      <c r="M105" s="9"/>
      <c r="N105" s="9"/>
      <c r="O105" s="9"/>
    </row>
    <row r="106" spans="1:22" x14ac:dyDescent="0.2">
      <c r="A106" s="13"/>
      <c r="L106" s="9"/>
      <c r="M106" s="9"/>
      <c r="N106" s="9"/>
      <c r="O106" s="9"/>
    </row>
    <row r="107" spans="1:22" x14ac:dyDescent="0.2">
      <c r="A107" s="13"/>
      <c r="L107" s="9"/>
      <c r="M107" s="9"/>
      <c r="N107" s="9"/>
      <c r="O107" s="9"/>
    </row>
    <row r="108" spans="1:22" x14ac:dyDescent="0.2">
      <c r="A108" s="13"/>
      <c r="L108" s="9"/>
      <c r="M108" s="9"/>
      <c r="N108" s="9"/>
      <c r="O108" s="9"/>
    </row>
    <row r="109" spans="1:22" x14ac:dyDescent="0.2">
      <c r="A109" s="13"/>
      <c r="K109" s="9"/>
      <c r="L109" s="9"/>
      <c r="M109" s="9"/>
      <c r="N109" s="9"/>
    </row>
    <row r="110" spans="1:22" x14ac:dyDescent="0.2">
      <c r="A110" s="13"/>
      <c r="L110" s="9"/>
      <c r="M110" s="9"/>
      <c r="N110" s="9"/>
      <c r="O110" s="9"/>
    </row>
    <row r="111" spans="1:22" x14ac:dyDescent="0.2">
      <c r="A111" s="13"/>
      <c r="L111" s="9"/>
      <c r="M111" s="9"/>
      <c r="N111" s="9"/>
    </row>
    <row r="112" spans="1:22" x14ac:dyDescent="0.2">
      <c r="A112" s="13"/>
      <c r="J112" s="9"/>
      <c r="L112" s="9"/>
      <c r="M112" s="9"/>
      <c r="N112" s="9"/>
      <c r="O112" s="9"/>
    </row>
    <row r="113" spans="12:15" x14ac:dyDescent="0.2">
      <c r="L113" s="9"/>
      <c r="M113" s="9"/>
      <c r="N113" s="9"/>
    </row>
    <row r="114" spans="12:15" x14ac:dyDescent="0.2">
      <c r="L114" s="9"/>
      <c r="M114" s="9"/>
      <c r="N114" s="9"/>
      <c r="O114" s="9"/>
    </row>
  </sheetData>
  <sheetProtection algorithmName="SHA-512" hashValue="EoUPwLGylP1SIqHTybsWGne2JUc+oYfZZ5hOd6NjzSujzcn+Hrg34QoqK3ICjgXoS1LhoORKRo8JWsXmDBfXqw==" saltValue="+VHaNXIyUlubQyvTp/FJYw==" spinCount="100000" sheet="1" formatColumns="0"/>
  <mergeCells count="7">
    <mergeCell ref="B87:N87"/>
    <mergeCell ref="B89:V97"/>
    <mergeCell ref="P4:V4"/>
    <mergeCell ref="J1:L1"/>
    <mergeCell ref="N1:O1"/>
    <mergeCell ref="A2:H2"/>
    <mergeCell ref="H4:O4"/>
  </mergeCells>
  <phoneticPr fontId="2" type="noConversion"/>
  <printOptions gridLines="1"/>
  <pageMargins left="0.25" right="0.25" top="0.75" bottom="0.75" header="0.3" footer="0.3"/>
  <pageSetup scale="35" orientation="portrait" r:id="rId1"/>
  <headerFooter>
    <oddHeader>&amp;CAppalachian State University - Office of Sponsored Programs</oddHeader>
    <oddFooter>&amp;CPage &amp;P&amp;Rversion 07/2023</oddFooter>
  </headerFooter>
  <ignoredErrors>
    <ignoredError sqref="C12:C13 C9:C11" unlockedFormula="1" emptyCellReference="1"/>
    <ignoredError sqref="M38 O37 M37 O38" emptyCellReference="1"/>
    <ignoredError sqref="I18:I22 I10:I13 C18:C22 I8:I9 K8:K9 B3 K10:K13" unlockedFormula="1"/>
  </ignoredErrors>
  <legacyDrawing r:id="rId2"/>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09"/>
  <sheetViews>
    <sheetView view="pageLayout" zoomScale="70" zoomScaleNormal="70" zoomScaleSheetLayoutView="80" zoomScalePageLayoutView="70" workbookViewId="0">
      <selection activeCell="E26" sqref="E26"/>
    </sheetView>
  </sheetViews>
  <sheetFormatPr defaultColWidth="15.28515625" defaultRowHeight="15" x14ac:dyDescent="0.2"/>
  <cols>
    <col min="1" max="1" width="13.42578125" style="14" customWidth="1"/>
    <col min="2" max="4" width="15.28515625" style="3" customWidth="1"/>
    <col min="5" max="5" width="11" style="3" customWidth="1"/>
    <col min="6" max="6" width="10.7109375" style="3" customWidth="1"/>
    <col min="7" max="7" width="9.28515625" style="3" customWidth="1"/>
    <col min="8" max="8" width="15.28515625" style="3" customWidth="1"/>
    <col min="9" max="9" width="6.7109375" style="3" customWidth="1"/>
    <col min="10" max="10" width="11.42578125" style="3" customWidth="1"/>
    <col min="11" max="11" width="5.7109375" style="3" customWidth="1"/>
    <col min="12" max="12" width="15.28515625" style="3"/>
    <col min="13" max="13" width="16" style="3" customWidth="1"/>
    <col min="14" max="14" width="16.28515625" style="3" customWidth="1"/>
    <col min="15" max="15" width="16.42578125" style="3" customWidth="1"/>
    <col min="16" max="16" width="12.5703125" style="3" bestFit="1" customWidth="1"/>
    <col min="17" max="17" width="6.85546875" style="3" bestFit="1" customWidth="1"/>
    <col min="18" max="18" width="11.140625" style="3" bestFit="1" customWidth="1"/>
    <col min="19" max="19" width="4.85546875" style="3" bestFit="1" customWidth="1"/>
    <col min="20" max="20" width="16.5703125" style="3" bestFit="1" customWidth="1"/>
    <col min="21" max="22" width="14.28515625" style="3" bestFit="1" customWidth="1"/>
    <col min="23" max="16384" width="15.28515625" style="3"/>
  </cols>
  <sheetData>
    <row r="1" spans="1:22" s="2" customFormat="1" ht="19.5" x14ac:dyDescent="0.2">
      <c r="A1" s="108" t="s">
        <v>43</v>
      </c>
      <c r="B1" s="109"/>
      <c r="C1" s="109"/>
      <c r="D1" s="109"/>
      <c r="E1" s="109"/>
      <c r="F1" s="109"/>
      <c r="G1" s="109"/>
      <c r="H1" s="109"/>
      <c r="I1" s="109"/>
      <c r="J1" s="265" t="s">
        <v>169</v>
      </c>
      <c r="K1" s="266"/>
      <c r="L1" s="266"/>
      <c r="M1" s="253"/>
      <c r="N1" s="267" t="s">
        <v>170</v>
      </c>
      <c r="O1" s="268"/>
    </row>
    <row r="2" spans="1:22" s="2" customFormat="1" x14ac:dyDescent="0.2">
      <c r="A2" s="263" t="s">
        <v>218</v>
      </c>
      <c r="B2" s="264"/>
      <c r="C2" s="264"/>
      <c r="D2" s="264"/>
      <c r="E2" s="264"/>
      <c r="F2" s="264"/>
      <c r="G2" s="264"/>
      <c r="H2" s="264"/>
      <c r="I2" s="109"/>
      <c r="J2" s="110" t="s">
        <v>2</v>
      </c>
      <c r="K2" s="111"/>
      <c r="L2" s="112"/>
      <c r="M2" s="113"/>
      <c r="N2" s="113"/>
      <c r="O2" s="109"/>
    </row>
    <row r="3" spans="1:22" s="2" customFormat="1" ht="15.75" thickBot="1" x14ac:dyDescent="0.25">
      <c r="A3" s="1" t="s">
        <v>35</v>
      </c>
      <c r="B3" s="40" t="str">
        <f>'TDC FY 24-25'!B3</f>
        <v>Insert name</v>
      </c>
      <c r="C3" s="40"/>
      <c r="D3" s="40"/>
      <c r="E3" s="39"/>
      <c r="F3" s="40"/>
      <c r="G3" s="40"/>
      <c r="H3" s="40"/>
      <c r="I3" s="41"/>
      <c r="J3" s="41"/>
      <c r="K3" s="41"/>
      <c r="L3" s="41"/>
      <c r="M3" s="41"/>
      <c r="N3" s="40"/>
      <c r="O3" s="40"/>
    </row>
    <row r="4" spans="1:22" s="2" customFormat="1" ht="15.75" thickBot="1" x14ac:dyDescent="0.25">
      <c r="A4" s="4"/>
      <c r="B4" s="23"/>
      <c r="C4" s="23"/>
      <c r="D4" s="23"/>
      <c r="E4" s="23"/>
      <c r="F4" s="5"/>
      <c r="G4" s="5"/>
      <c r="H4" s="274" t="s">
        <v>209</v>
      </c>
      <c r="I4" s="275"/>
      <c r="J4" s="275"/>
      <c r="K4" s="275"/>
      <c r="L4" s="275"/>
      <c r="M4" s="275"/>
      <c r="N4" s="275"/>
      <c r="O4" s="276"/>
      <c r="P4" s="280" t="s">
        <v>203</v>
      </c>
      <c r="Q4" s="281"/>
      <c r="R4" s="281"/>
      <c r="S4" s="281"/>
      <c r="T4" s="281"/>
      <c r="U4" s="281"/>
      <c r="V4" s="282"/>
    </row>
    <row r="5" spans="1:22" s="2" customFormat="1" x14ac:dyDescent="0.2">
      <c r="A5" s="32"/>
      <c r="B5" s="21"/>
      <c r="C5" s="21"/>
      <c r="D5" s="21"/>
      <c r="E5" s="21"/>
      <c r="F5" s="21"/>
      <c r="G5" s="21"/>
      <c r="H5" s="24" t="s">
        <v>34</v>
      </c>
      <c r="I5" s="42" t="s">
        <v>28</v>
      </c>
      <c r="J5" s="24" t="s">
        <v>22</v>
      </c>
      <c r="K5" s="24" t="s">
        <v>28</v>
      </c>
      <c r="L5" s="27" t="s">
        <v>26</v>
      </c>
      <c r="M5" s="7" t="s">
        <v>27</v>
      </c>
      <c r="N5" s="7" t="s">
        <v>32</v>
      </c>
      <c r="O5" s="6" t="s">
        <v>33</v>
      </c>
      <c r="P5" s="176" t="s">
        <v>34</v>
      </c>
      <c r="Q5" s="177" t="s">
        <v>28</v>
      </c>
      <c r="R5" s="178" t="s">
        <v>22</v>
      </c>
      <c r="S5" s="177" t="s">
        <v>28</v>
      </c>
      <c r="T5" s="177" t="s">
        <v>204</v>
      </c>
      <c r="U5" s="179" t="s">
        <v>32</v>
      </c>
      <c r="V5" s="180" t="s">
        <v>23</v>
      </c>
    </row>
    <row r="6" spans="1:22" s="2" customFormat="1" x14ac:dyDescent="0.2">
      <c r="A6" s="8"/>
      <c r="B6" s="21"/>
      <c r="C6" s="21"/>
      <c r="D6" s="21"/>
      <c r="E6" s="21"/>
      <c r="F6" s="21"/>
      <c r="G6" s="21"/>
      <c r="H6" s="24" t="s">
        <v>29</v>
      </c>
      <c r="I6" s="24"/>
      <c r="J6" s="24" t="s">
        <v>29</v>
      </c>
      <c r="K6" s="24"/>
      <c r="L6" s="27"/>
      <c r="M6" s="7" t="s">
        <v>25</v>
      </c>
      <c r="N6" s="7" t="s">
        <v>31</v>
      </c>
      <c r="P6" s="176" t="s">
        <v>29</v>
      </c>
      <c r="Q6" s="178"/>
      <c r="R6" s="178" t="s">
        <v>29</v>
      </c>
      <c r="S6" s="178"/>
      <c r="T6" s="178" t="s">
        <v>205</v>
      </c>
      <c r="U6" s="179" t="s">
        <v>31</v>
      </c>
      <c r="V6" s="181"/>
    </row>
    <row r="7" spans="1:22" s="2" customFormat="1" x14ac:dyDescent="0.2">
      <c r="A7" s="8" t="s">
        <v>39</v>
      </c>
      <c r="B7" s="21" t="s">
        <v>55</v>
      </c>
      <c r="C7" s="21"/>
      <c r="D7" s="21"/>
      <c r="E7" s="21"/>
      <c r="F7" s="21"/>
      <c r="G7" s="21"/>
      <c r="H7" s="24"/>
      <c r="I7" s="24"/>
      <c r="J7" s="24"/>
      <c r="K7" s="24"/>
      <c r="L7" s="27"/>
      <c r="M7" s="7"/>
      <c r="N7" s="7"/>
      <c r="P7" s="182"/>
      <c r="Q7" s="183"/>
      <c r="R7" s="183"/>
      <c r="S7" s="183"/>
      <c r="T7" s="183"/>
      <c r="U7" s="183"/>
      <c r="V7" s="181"/>
    </row>
    <row r="8" spans="1:22" ht="15" customHeight="1" x14ac:dyDescent="0.2">
      <c r="A8" s="28">
        <v>611180</v>
      </c>
      <c r="B8" s="21">
        <v>1</v>
      </c>
      <c r="C8" s="40" t="str">
        <f>'TDC FY 24-25'!C8</f>
        <v>insert name</v>
      </c>
      <c r="D8" s="40"/>
      <c r="E8" s="40"/>
      <c r="F8" s="40"/>
      <c r="G8" s="21"/>
      <c r="H8" s="62">
        <v>0</v>
      </c>
      <c r="I8" s="50">
        <f t="shared" ref="I8:I13" si="0">H8*9</f>
        <v>0</v>
      </c>
      <c r="J8" s="62">
        <v>0</v>
      </c>
      <c r="K8" s="52">
        <f t="shared" ref="K8:K13" si="1">J8*3</f>
        <v>0</v>
      </c>
      <c r="L8" s="30">
        <f>('TDC FY 25-26'!L8)*0.03+('TDC FY 25-26'!L8)</f>
        <v>0</v>
      </c>
      <c r="M8" s="47">
        <f t="shared" ref="M8:M13" si="2">L8*H8+L8/9*3*J8</f>
        <v>0</v>
      </c>
      <c r="N8" s="155">
        <f>M8*'Fringe Rates'!$D$3</f>
        <v>0</v>
      </c>
      <c r="O8" s="47">
        <f t="shared" ref="O8:O13" si="3">N8+M8</f>
        <v>0</v>
      </c>
      <c r="P8" s="184">
        <v>0</v>
      </c>
      <c r="Q8" s="185">
        <f t="shared" ref="Q8:Q13" si="4">P8*9</f>
        <v>0</v>
      </c>
      <c r="R8" s="186">
        <v>0</v>
      </c>
      <c r="S8" s="185">
        <f t="shared" ref="S8:S13" si="5">R8*3</f>
        <v>0</v>
      </c>
      <c r="T8" s="187">
        <f>'TDC FY 24-25'!L8*P8+'TDC FY 24-25'!L8/9*3*R8</f>
        <v>0</v>
      </c>
      <c r="U8" s="188">
        <f>T8*'Fringe Rates'!$B$3</f>
        <v>0</v>
      </c>
      <c r="V8" s="189">
        <f t="shared" ref="V8:V13" si="6">T8+U8</f>
        <v>0</v>
      </c>
    </row>
    <row r="9" spans="1:22" ht="15" customHeight="1" x14ac:dyDescent="0.2">
      <c r="A9" s="28">
        <v>611180</v>
      </c>
      <c r="B9" s="21">
        <v>2</v>
      </c>
      <c r="C9" s="40" t="str">
        <f>'TDC FY 24-25'!C9</f>
        <v>insert name</v>
      </c>
      <c r="D9" s="40"/>
      <c r="E9" s="40"/>
      <c r="F9" s="40"/>
      <c r="G9" s="21"/>
      <c r="H9" s="62">
        <v>0</v>
      </c>
      <c r="I9" s="50">
        <f t="shared" si="0"/>
        <v>0</v>
      </c>
      <c r="J9" s="62">
        <v>0</v>
      </c>
      <c r="K9" s="52">
        <f t="shared" si="1"/>
        <v>0</v>
      </c>
      <c r="L9" s="30">
        <f>('TDC FY 25-26'!L9)*0.03+('TDC FY 25-26'!L9)</f>
        <v>0</v>
      </c>
      <c r="M9" s="47">
        <f t="shared" si="2"/>
        <v>0</v>
      </c>
      <c r="N9" s="155">
        <f>M9*'Fringe Rates'!$D$3</f>
        <v>0</v>
      </c>
      <c r="O9" s="47">
        <f t="shared" si="3"/>
        <v>0</v>
      </c>
      <c r="P9" s="184">
        <v>0</v>
      </c>
      <c r="Q9" s="185">
        <f t="shared" si="4"/>
        <v>0</v>
      </c>
      <c r="R9" s="186">
        <v>0</v>
      </c>
      <c r="S9" s="185">
        <f t="shared" si="5"/>
        <v>0</v>
      </c>
      <c r="T9" s="187">
        <f>'TDC FY 24-25'!L9*P9+'TDC FY 24-25'!L9/9*3*R9</f>
        <v>0</v>
      </c>
      <c r="U9" s="188">
        <f>T9*'Fringe Rates'!$B$3</f>
        <v>0</v>
      </c>
      <c r="V9" s="189">
        <f t="shared" si="6"/>
        <v>0</v>
      </c>
    </row>
    <row r="10" spans="1:22" ht="15" customHeight="1" x14ac:dyDescent="0.2">
      <c r="A10" s="28">
        <v>611180</v>
      </c>
      <c r="B10" s="21">
        <v>3</v>
      </c>
      <c r="C10" s="40" t="str">
        <f>'TDC FY 24-25'!C10</f>
        <v>insert name</v>
      </c>
      <c r="D10" s="40"/>
      <c r="E10" s="40"/>
      <c r="F10" s="40"/>
      <c r="G10" s="21"/>
      <c r="H10" s="62">
        <v>0</v>
      </c>
      <c r="I10" s="50">
        <f t="shared" si="0"/>
        <v>0</v>
      </c>
      <c r="J10" s="62">
        <v>0</v>
      </c>
      <c r="K10" s="52">
        <f t="shared" si="1"/>
        <v>0</v>
      </c>
      <c r="L10" s="30">
        <f>('TDC FY 25-26'!L10)*0.03+('TDC FY 25-26'!L10)</f>
        <v>0</v>
      </c>
      <c r="M10" s="47">
        <f t="shared" si="2"/>
        <v>0</v>
      </c>
      <c r="N10" s="155">
        <f>M10*'Fringe Rates'!$D$3</f>
        <v>0</v>
      </c>
      <c r="O10" s="47">
        <f t="shared" si="3"/>
        <v>0</v>
      </c>
      <c r="P10" s="184">
        <v>0</v>
      </c>
      <c r="Q10" s="185">
        <f t="shared" si="4"/>
        <v>0</v>
      </c>
      <c r="R10" s="186">
        <v>0</v>
      </c>
      <c r="S10" s="185">
        <f t="shared" si="5"/>
        <v>0</v>
      </c>
      <c r="T10" s="187">
        <f>'TDC FY 24-25'!L10*P10+'TDC FY 24-25'!L10/9*3*R10</f>
        <v>0</v>
      </c>
      <c r="U10" s="188">
        <f>T10*'Fringe Rates'!$B$3</f>
        <v>0</v>
      </c>
      <c r="V10" s="189">
        <f t="shared" si="6"/>
        <v>0</v>
      </c>
    </row>
    <row r="11" spans="1:22" ht="15" customHeight="1" x14ac:dyDescent="0.2">
      <c r="A11" s="28">
        <v>611180</v>
      </c>
      <c r="B11" s="21">
        <v>4</v>
      </c>
      <c r="C11" s="40" t="str">
        <f>'TDC FY 24-25'!C11</f>
        <v>insert name</v>
      </c>
      <c r="D11" s="40"/>
      <c r="E11" s="40"/>
      <c r="F11" s="40"/>
      <c r="G11" s="21"/>
      <c r="H11" s="62">
        <v>0</v>
      </c>
      <c r="I11" s="50">
        <f t="shared" si="0"/>
        <v>0</v>
      </c>
      <c r="J11" s="62">
        <v>0</v>
      </c>
      <c r="K11" s="52">
        <f t="shared" si="1"/>
        <v>0</v>
      </c>
      <c r="L11" s="30">
        <f>('TDC FY 25-26'!L11)*0.03+('TDC FY 25-26'!L11)</f>
        <v>0</v>
      </c>
      <c r="M11" s="47">
        <f t="shared" si="2"/>
        <v>0</v>
      </c>
      <c r="N11" s="155">
        <f>M11*'Fringe Rates'!$D$3</f>
        <v>0</v>
      </c>
      <c r="O11" s="47">
        <f t="shared" si="3"/>
        <v>0</v>
      </c>
      <c r="P11" s="184">
        <v>0</v>
      </c>
      <c r="Q11" s="185">
        <f t="shared" si="4"/>
        <v>0</v>
      </c>
      <c r="R11" s="186">
        <v>0</v>
      </c>
      <c r="S11" s="185">
        <f t="shared" si="5"/>
        <v>0</v>
      </c>
      <c r="T11" s="187">
        <f>'TDC FY 24-25'!L11*P11+'TDC FY 24-25'!L11/9*3*R11</f>
        <v>0</v>
      </c>
      <c r="U11" s="188">
        <f>T11*'Fringe Rates'!$B$3</f>
        <v>0</v>
      </c>
      <c r="V11" s="189">
        <f t="shared" si="6"/>
        <v>0</v>
      </c>
    </row>
    <row r="12" spans="1:22" ht="15" customHeight="1" x14ac:dyDescent="0.2">
      <c r="A12" s="28">
        <v>611180</v>
      </c>
      <c r="B12" s="21">
        <v>5</v>
      </c>
      <c r="C12" s="40" t="str">
        <f>'TDC FY 24-25'!C12</f>
        <v>insert name</v>
      </c>
      <c r="D12" s="40"/>
      <c r="E12" s="40"/>
      <c r="F12" s="40"/>
      <c r="G12" s="21"/>
      <c r="H12" s="62">
        <v>0</v>
      </c>
      <c r="I12" s="50">
        <f t="shared" si="0"/>
        <v>0</v>
      </c>
      <c r="J12" s="62">
        <v>0</v>
      </c>
      <c r="K12" s="52">
        <f t="shared" si="1"/>
        <v>0</v>
      </c>
      <c r="L12" s="30">
        <f>('TDC FY 25-26'!L12)*0.03+('TDC FY 25-26'!L12)</f>
        <v>0</v>
      </c>
      <c r="M12" s="47">
        <f t="shared" si="2"/>
        <v>0</v>
      </c>
      <c r="N12" s="155">
        <f>M12*'Fringe Rates'!$D$3</f>
        <v>0</v>
      </c>
      <c r="O12" s="47">
        <f t="shared" si="3"/>
        <v>0</v>
      </c>
      <c r="P12" s="184">
        <v>0</v>
      </c>
      <c r="Q12" s="185">
        <f t="shared" si="4"/>
        <v>0</v>
      </c>
      <c r="R12" s="186">
        <v>0</v>
      </c>
      <c r="S12" s="185">
        <f t="shared" si="5"/>
        <v>0</v>
      </c>
      <c r="T12" s="187">
        <f>'TDC FY 24-25'!L12*P12+'TDC FY 24-25'!L12/9*3*R12</f>
        <v>0</v>
      </c>
      <c r="U12" s="188">
        <f>T12*'Fringe Rates'!$B$3</f>
        <v>0</v>
      </c>
      <c r="V12" s="189">
        <f t="shared" si="6"/>
        <v>0</v>
      </c>
    </row>
    <row r="13" spans="1:22" ht="15" customHeight="1" x14ac:dyDescent="0.2">
      <c r="A13" s="28">
        <v>611180</v>
      </c>
      <c r="B13" s="21">
        <v>6</v>
      </c>
      <c r="C13" s="40" t="str">
        <f>'TDC FY 24-25'!C13</f>
        <v>insert name</v>
      </c>
      <c r="D13" s="40"/>
      <c r="E13" s="40"/>
      <c r="F13" s="40"/>
      <c r="G13" s="21"/>
      <c r="H13" s="62">
        <v>0</v>
      </c>
      <c r="I13" s="50">
        <f t="shared" si="0"/>
        <v>0</v>
      </c>
      <c r="J13" s="62">
        <v>0</v>
      </c>
      <c r="K13" s="52">
        <f t="shared" si="1"/>
        <v>0</v>
      </c>
      <c r="L13" s="30">
        <f>('TDC FY 25-26'!L13)*0.03+('TDC FY 25-26'!L13)</f>
        <v>0</v>
      </c>
      <c r="M13" s="47">
        <f t="shared" si="2"/>
        <v>0</v>
      </c>
      <c r="N13" s="155">
        <f>M13*'Fringe Rates'!$D$3</f>
        <v>0</v>
      </c>
      <c r="O13" s="47">
        <f t="shared" si="3"/>
        <v>0</v>
      </c>
      <c r="P13" s="184">
        <v>0</v>
      </c>
      <c r="Q13" s="185">
        <f t="shared" si="4"/>
        <v>0</v>
      </c>
      <c r="R13" s="186">
        <v>0</v>
      </c>
      <c r="S13" s="185">
        <f t="shared" si="5"/>
        <v>0</v>
      </c>
      <c r="T13" s="187">
        <f>'TDC FY 24-25'!L13*P13+'TDC FY 24-25'!L13/9*3*R13</f>
        <v>0</v>
      </c>
      <c r="U13" s="188">
        <f>T13*'Fringe Rates'!$B$3</f>
        <v>0</v>
      </c>
      <c r="V13" s="189">
        <f t="shared" si="6"/>
        <v>0</v>
      </c>
    </row>
    <row r="14" spans="1:22" ht="15" customHeight="1" x14ac:dyDescent="0.2">
      <c r="A14" s="28"/>
      <c r="B14" s="21"/>
      <c r="C14" s="21"/>
      <c r="D14" s="21"/>
      <c r="E14" s="21"/>
      <c r="F14" s="21"/>
      <c r="G14" s="21"/>
      <c r="H14" s="21"/>
      <c r="I14" s="31"/>
      <c r="J14" s="31"/>
      <c r="K14" s="31"/>
      <c r="L14" s="9"/>
      <c r="M14" s="9"/>
      <c r="N14" s="9"/>
      <c r="O14" s="30"/>
      <c r="P14" s="190"/>
      <c r="Q14" s="191"/>
      <c r="R14" s="191"/>
      <c r="S14" s="191"/>
      <c r="T14" s="191"/>
      <c r="U14" s="191"/>
      <c r="V14" s="192"/>
    </row>
    <row r="15" spans="1:22" ht="15" customHeight="1" x14ac:dyDescent="0.2">
      <c r="A15" s="28"/>
      <c r="B15" s="55" t="s">
        <v>56</v>
      </c>
      <c r="C15" s="55"/>
      <c r="D15" s="55"/>
      <c r="E15" s="55"/>
      <c r="F15" s="55"/>
      <c r="G15" s="55"/>
      <c r="H15" s="55"/>
      <c r="I15" s="55"/>
      <c r="J15" s="55"/>
      <c r="K15" s="55"/>
      <c r="L15" s="58"/>
      <c r="M15" s="57">
        <f>SUM(M8:M13)</f>
        <v>0</v>
      </c>
      <c r="N15" s="57">
        <f>SUM(N8:N13)</f>
        <v>0</v>
      </c>
      <c r="O15" s="57">
        <f>SUM(O8:O13)</f>
        <v>0</v>
      </c>
      <c r="P15" s="193"/>
      <c r="Q15" s="187"/>
      <c r="R15" s="187"/>
      <c r="S15" s="187"/>
      <c r="T15" s="187">
        <f>SUM(T8:T13)</f>
        <v>0</v>
      </c>
      <c r="U15" s="187">
        <f>SUM(U8:U13)</f>
        <v>0</v>
      </c>
      <c r="V15" s="189">
        <f>SUM(V8:V13)</f>
        <v>0</v>
      </c>
    </row>
    <row r="16" spans="1:22" ht="15" customHeight="1" x14ac:dyDescent="0.2">
      <c r="A16" s="28"/>
      <c r="B16" s="21"/>
      <c r="C16" s="21"/>
      <c r="D16" s="21"/>
      <c r="E16" s="21"/>
      <c r="F16" s="21"/>
      <c r="G16" s="21"/>
      <c r="H16" s="37" t="s">
        <v>30</v>
      </c>
      <c r="I16" s="43" t="s">
        <v>28</v>
      </c>
      <c r="J16" s="21"/>
      <c r="K16" s="31"/>
      <c r="L16" s="27" t="s">
        <v>26</v>
      </c>
      <c r="M16" s="7" t="s">
        <v>27</v>
      </c>
      <c r="N16" s="7" t="s">
        <v>167</v>
      </c>
      <c r="O16" s="6" t="s">
        <v>33</v>
      </c>
      <c r="P16" s="194" t="s">
        <v>30</v>
      </c>
      <c r="Q16" s="195" t="s">
        <v>28</v>
      </c>
      <c r="R16" s="6"/>
      <c r="S16" s="6"/>
      <c r="T16" s="44" t="s">
        <v>204</v>
      </c>
      <c r="U16" s="44" t="s">
        <v>167</v>
      </c>
      <c r="V16" s="196" t="s">
        <v>23</v>
      </c>
    </row>
    <row r="17" spans="1:22" ht="15" customHeight="1" x14ac:dyDescent="0.2">
      <c r="A17" s="28"/>
      <c r="B17" s="21" t="s">
        <v>63</v>
      </c>
      <c r="C17" s="21"/>
      <c r="D17" s="21"/>
      <c r="E17" s="21"/>
      <c r="F17" s="21"/>
      <c r="G17" s="21"/>
      <c r="H17" s="37" t="s">
        <v>29</v>
      </c>
      <c r="I17" s="37"/>
      <c r="J17" s="31"/>
      <c r="K17" s="31"/>
      <c r="L17" s="27"/>
      <c r="M17" s="7" t="s">
        <v>25</v>
      </c>
      <c r="N17" s="7" t="s">
        <v>168</v>
      </c>
      <c r="O17" s="2"/>
      <c r="P17" s="194" t="s">
        <v>29</v>
      </c>
      <c r="Q17" s="197"/>
      <c r="R17" s="2"/>
      <c r="S17" s="2"/>
      <c r="T17" s="44" t="s">
        <v>205</v>
      </c>
      <c r="U17" s="44" t="s">
        <v>31</v>
      </c>
      <c r="V17" s="198"/>
    </row>
    <row r="18" spans="1:22" ht="15" customHeight="1" x14ac:dyDescent="0.2">
      <c r="A18" s="28">
        <v>612120</v>
      </c>
      <c r="B18" s="21">
        <v>1</v>
      </c>
      <c r="C18" s="40" t="str">
        <f>'TDC FY 24-25'!C18</f>
        <v>insert name</v>
      </c>
      <c r="D18" s="40"/>
      <c r="E18" s="40"/>
      <c r="F18" s="40"/>
      <c r="G18" s="21"/>
      <c r="H18" s="62">
        <v>0</v>
      </c>
      <c r="I18" s="50">
        <f>H18*12</f>
        <v>0</v>
      </c>
      <c r="J18" s="33"/>
      <c r="K18" s="33"/>
      <c r="L18" s="30">
        <f>('TDC FY 25-26'!L18)*0.03+('TDC FY 25-26'!L18)</f>
        <v>0</v>
      </c>
      <c r="M18" s="49">
        <f>H18*L18</f>
        <v>0</v>
      </c>
      <c r="N18" s="156">
        <f>M18*'Fringe Rates'!$D$5</f>
        <v>0</v>
      </c>
      <c r="O18" s="47">
        <f>N18+M18</f>
        <v>0</v>
      </c>
      <c r="P18" s="199">
        <v>0</v>
      </c>
      <c r="Q18" s="200">
        <f>P18*12</f>
        <v>0</v>
      </c>
      <c r="R18" s="201"/>
      <c r="S18" s="201"/>
      <c r="T18" s="187">
        <f>'TDC FY 24-25'!L18*P18</f>
        <v>0</v>
      </c>
      <c r="U18" s="202">
        <f>T18*'Fringe Rates'!$B$5</f>
        <v>0</v>
      </c>
      <c r="V18" s="189">
        <f>T18+U18</f>
        <v>0</v>
      </c>
    </row>
    <row r="19" spans="1:22" ht="15" customHeight="1" x14ac:dyDescent="0.2">
      <c r="A19" s="28">
        <v>612120</v>
      </c>
      <c r="B19" s="21">
        <v>2</v>
      </c>
      <c r="C19" s="40" t="str">
        <f>'TDC FY 24-25'!C19</f>
        <v>insert name</v>
      </c>
      <c r="D19" s="40"/>
      <c r="E19" s="40"/>
      <c r="F19" s="40"/>
      <c r="G19" s="21"/>
      <c r="H19" s="62">
        <v>0</v>
      </c>
      <c r="I19" s="50">
        <f>H19*12</f>
        <v>0</v>
      </c>
      <c r="J19" s="33"/>
      <c r="K19" s="33"/>
      <c r="L19" s="30">
        <f>('TDC FY 25-26'!L19)*0.03+('TDC FY 25-26'!L19)</f>
        <v>0</v>
      </c>
      <c r="M19" s="49">
        <f>H19*L19</f>
        <v>0</v>
      </c>
      <c r="N19" s="156">
        <f>M19*'Fringe Rates'!$D$5</f>
        <v>0</v>
      </c>
      <c r="O19" s="47">
        <f>N19+M19</f>
        <v>0</v>
      </c>
      <c r="P19" s="199">
        <v>0</v>
      </c>
      <c r="Q19" s="200">
        <f>P19*12</f>
        <v>0</v>
      </c>
      <c r="R19" s="201"/>
      <c r="S19" s="201"/>
      <c r="T19" s="187">
        <f>'TDC FY 24-25'!L19*P19</f>
        <v>0</v>
      </c>
      <c r="U19" s="202">
        <f>T19*'Fringe Rates'!$B$5</f>
        <v>0</v>
      </c>
      <c r="V19" s="189">
        <f>T19+U19</f>
        <v>0</v>
      </c>
    </row>
    <row r="20" spans="1:22" ht="15" customHeight="1" x14ac:dyDescent="0.2">
      <c r="A20" s="28">
        <v>612120</v>
      </c>
      <c r="B20" s="21">
        <v>3</v>
      </c>
      <c r="C20" s="40" t="str">
        <f>'TDC FY 24-25'!C20</f>
        <v>insert name</v>
      </c>
      <c r="D20" s="40"/>
      <c r="E20" s="40"/>
      <c r="F20" s="40"/>
      <c r="G20" s="21"/>
      <c r="H20" s="62">
        <v>0</v>
      </c>
      <c r="I20" s="50">
        <f>H20*12</f>
        <v>0</v>
      </c>
      <c r="J20" s="33"/>
      <c r="K20" s="33"/>
      <c r="L20" s="30">
        <f>('TDC FY 25-26'!L20)*0.03+('TDC FY 25-26'!L20)</f>
        <v>0</v>
      </c>
      <c r="M20" s="49">
        <f>H20*L20</f>
        <v>0</v>
      </c>
      <c r="N20" s="156">
        <f>M20*'Fringe Rates'!$D$5</f>
        <v>0</v>
      </c>
      <c r="O20" s="47">
        <f>N20+M20</f>
        <v>0</v>
      </c>
      <c r="P20" s="199">
        <v>0</v>
      </c>
      <c r="Q20" s="200">
        <f>P20*12</f>
        <v>0</v>
      </c>
      <c r="R20" s="201"/>
      <c r="S20" s="201"/>
      <c r="T20" s="187">
        <f>'TDC FY 24-25'!L20*P20</f>
        <v>0</v>
      </c>
      <c r="U20" s="202">
        <f>T20*'Fringe Rates'!$B$5</f>
        <v>0</v>
      </c>
      <c r="V20" s="189">
        <f>T20+U20</f>
        <v>0</v>
      </c>
    </row>
    <row r="21" spans="1:22" ht="15" customHeight="1" x14ac:dyDescent="0.2">
      <c r="A21" s="28">
        <v>612120</v>
      </c>
      <c r="B21" s="21">
        <v>4</v>
      </c>
      <c r="C21" s="40" t="str">
        <f>'TDC FY 24-25'!C21</f>
        <v>insert name</v>
      </c>
      <c r="D21" s="40"/>
      <c r="E21" s="40"/>
      <c r="F21" s="40"/>
      <c r="G21" s="21"/>
      <c r="H21" s="62">
        <v>0</v>
      </c>
      <c r="I21" s="50">
        <f>H21*12</f>
        <v>0</v>
      </c>
      <c r="J21" s="33"/>
      <c r="K21" s="33"/>
      <c r="L21" s="30">
        <f>('TDC FY 25-26'!L21)*0.03+('TDC FY 25-26'!L21)</f>
        <v>0</v>
      </c>
      <c r="M21" s="49">
        <f>H21*L21</f>
        <v>0</v>
      </c>
      <c r="N21" s="156">
        <f>M21*'Fringe Rates'!$D$5</f>
        <v>0</v>
      </c>
      <c r="O21" s="47">
        <f>N21+M21</f>
        <v>0</v>
      </c>
      <c r="P21" s="199">
        <v>0</v>
      </c>
      <c r="Q21" s="200">
        <f>P21*12</f>
        <v>0</v>
      </c>
      <c r="R21" s="201"/>
      <c r="S21" s="201"/>
      <c r="T21" s="187">
        <f>'TDC FY 24-25'!L21*P21</f>
        <v>0</v>
      </c>
      <c r="U21" s="202">
        <f>T21*'Fringe Rates'!$B$5</f>
        <v>0</v>
      </c>
      <c r="V21" s="189">
        <f>T21+U21</f>
        <v>0</v>
      </c>
    </row>
    <row r="22" spans="1:22" ht="15" customHeight="1" x14ac:dyDescent="0.2">
      <c r="A22" s="28">
        <v>612120</v>
      </c>
      <c r="B22" s="21">
        <v>5</v>
      </c>
      <c r="C22" s="40" t="str">
        <f>'TDC FY 24-25'!C22</f>
        <v>insert name</v>
      </c>
      <c r="D22" s="40"/>
      <c r="E22" s="40"/>
      <c r="F22" s="40"/>
      <c r="G22" s="21"/>
      <c r="H22" s="62">
        <v>0</v>
      </c>
      <c r="I22" s="50">
        <f>H22*12</f>
        <v>0</v>
      </c>
      <c r="J22" s="33"/>
      <c r="K22" s="33"/>
      <c r="L22" s="30">
        <f>('TDC FY 25-26'!L22)*0.03+('TDC FY 25-26'!L22)</f>
        <v>0</v>
      </c>
      <c r="M22" s="49">
        <f>H22*L22</f>
        <v>0</v>
      </c>
      <c r="N22" s="156">
        <f>M22*'Fringe Rates'!$D$5</f>
        <v>0</v>
      </c>
      <c r="O22" s="47">
        <f>N22+M22</f>
        <v>0</v>
      </c>
      <c r="P22" s="199">
        <v>0</v>
      </c>
      <c r="Q22" s="200">
        <f>P22*12</f>
        <v>0</v>
      </c>
      <c r="R22" s="201"/>
      <c r="S22" s="201"/>
      <c r="T22" s="187">
        <f>'TDC FY 24-25'!L22*P22</f>
        <v>0</v>
      </c>
      <c r="U22" s="202">
        <f>T22*'Fringe Rates'!$B$5</f>
        <v>0</v>
      </c>
      <c r="V22" s="189">
        <f>T22+U22</f>
        <v>0</v>
      </c>
    </row>
    <row r="23" spans="1:22" ht="15" customHeight="1" x14ac:dyDescent="0.2">
      <c r="A23" s="28"/>
      <c r="B23" s="21"/>
      <c r="C23" s="21"/>
      <c r="D23" s="21"/>
      <c r="E23" s="21"/>
      <c r="F23" s="21"/>
      <c r="G23" s="21"/>
      <c r="H23" s="19"/>
      <c r="I23" s="19"/>
      <c r="J23" s="19"/>
      <c r="K23" s="19"/>
      <c r="L23" s="30"/>
      <c r="M23" s="9"/>
      <c r="N23" s="9"/>
      <c r="O23" s="30"/>
      <c r="P23" s="203"/>
      <c r="Q23" s="204"/>
      <c r="R23" s="204"/>
      <c r="S23" s="204"/>
      <c r="T23" s="204"/>
      <c r="U23" s="204"/>
      <c r="V23" s="205"/>
    </row>
    <row r="24" spans="1:22" ht="15" customHeight="1" x14ac:dyDescent="0.2">
      <c r="A24" s="28"/>
      <c r="B24" s="55" t="s">
        <v>58</v>
      </c>
      <c r="C24" s="55"/>
      <c r="D24" s="55"/>
      <c r="E24" s="55"/>
      <c r="F24" s="55"/>
      <c r="G24" s="55"/>
      <c r="H24" s="55"/>
      <c r="I24" s="55"/>
      <c r="J24" s="55"/>
      <c r="K24" s="55"/>
      <c r="L24" s="58"/>
      <c r="M24" s="57">
        <f>SUM(M18:M22)</f>
        <v>0</v>
      </c>
      <c r="N24" s="57">
        <f>SUM(N18:N22)</f>
        <v>0</v>
      </c>
      <c r="O24" s="57">
        <f>SUM(O18:O22)</f>
        <v>0</v>
      </c>
      <c r="P24" s="193"/>
      <c r="Q24" s="187"/>
      <c r="R24" s="187"/>
      <c r="S24" s="187"/>
      <c r="T24" s="187">
        <f>SUM(T18:T22)</f>
        <v>0</v>
      </c>
      <c r="U24" s="187">
        <f>SUM(U18:U22)</f>
        <v>0</v>
      </c>
      <c r="V24" s="189">
        <f>SUM(V18:V22)</f>
        <v>0</v>
      </c>
    </row>
    <row r="25" spans="1:22" s="2" customFormat="1" x14ac:dyDescent="0.2">
      <c r="A25" s="28"/>
      <c r="B25" s="21"/>
      <c r="C25" s="21"/>
      <c r="D25" s="21"/>
      <c r="E25" s="21"/>
      <c r="F25" s="21"/>
      <c r="G25" s="21"/>
      <c r="H25" s="21"/>
      <c r="I25" s="21"/>
      <c r="J25" s="21"/>
      <c r="K25" s="21"/>
      <c r="L25" s="20"/>
      <c r="M25" s="29"/>
      <c r="N25" s="29"/>
      <c r="O25" s="29"/>
      <c r="P25" s="190"/>
      <c r="Q25" s="191"/>
      <c r="R25" s="191"/>
      <c r="S25" s="191"/>
      <c r="T25" s="191"/>
      <c r="U25" s="191"/>
      <c r="V25" s="192"/>
    </row>
    <row r="26" spans="1:22" s="2" customFormat="1" x14ac:dyDescent="0.2">
      <c r="A26" s="28"/>
      <c r="B26" s="21"/>
      <c r="C26" s="21"/>
      <c r="D26" s="21"/>
      <c r="E26" s="21"/>
      <c r="F26" s="21"/>
      <c r="G26" s="21"/>
      <c r="H26" s="24" t="s">
        <v>36</v>
      </c>
      <c r="I26" s="21"/>
      <c r="J26" s="24" t="s">
        <v>22</v>
      </c>
      <c r="K26" s="21"/>
      <c r="L26" s="27" t="s">
        <v>5</v>
      </c>
      <c r="M26" s="7" t="s">
        <v>27</v>
      </c>
      <c r="N26" s="7" t="s">
        <v>32</v>
      </c>
      <c r="O26" s="6" t="s">
        <v>33</v>
      </c>
      <c r="P26" s="206" t="s">
        <v>36</v>
      </c>
      <c r="Q26" s="21"/>
      <c r="R26" s="24" t="s">
        <v>22</v>
      </c>
      <c r="S26" s="6"/>
      <c r="T26" s="44" t="s">
        <v>204</v>
      </c>
      <c r="U26" s="44" t="s">
        <v>167</v>
      </c>
      <c r="V26" s="196" t="s">
        <v>23</v>
      </c>
    </row>
    <row r="27" spans="1:22" s="2" customFormat="1" x14ac:dyDescent="0.2">
      <c r="A27" s="28"/>
      <c r="B27" s="21"/>
      <c r="C27" s="21"/>
      <c r="D27" s="21"/>
      <c r="E27" s="21"/>
      <c r="F27" s="21"/>
      <c r="G27" s="21"/>
      <c r="H27" s="24" t="s">
        <v>37</v>
      </c>
      <c r="I27" s="24"/>
      <c r="J27" s="24" t="s">
        <v>38</v>
      </c>
      <c r="K27" s="24"/>
      <c r="L27" s="27"/>
      <c r="M27" s="7" t="s">
        <v>25</v>
      </c>
      <c r="N27" s="7" t="s">
        <v>31</v>
      </c>
      <c r="P27" s="206" t="s">
        <v>37</v>
      </c>
      <c r="Q27" s="24"/>
      <c r="R27" s="24" t="s">
        <v>38</v>
      </c>
      <c r="T27" s="44" t="s">
        <v>205</v>
      </c>
      <c r="U27" s="44" t="s">
        <v>31</v>
      </c>
      <c r="V27" s="198"/>
    </row>
    <row r="28" spans="1:22" ht="15" customHeight="1" x14ac:dyDescent="0.2">
      <c r="A28" s="28"/>
      <c r="B28" s="21" t="s">
        <v>59</v>
      </c>
      <c r="C28" s="21"/>
      <c r="D28" s="21"/>
      <c r="E28" s="21"/>
      <c r="F28" s="21"/>
      <c r="G28" s="21"/>
      <c r="H28" s="21"/>
      <c r="I28" s="21"/>
      <c r="J28" s="21"/>
      <c r="K28" s="21"/>
      <c r="L28" s="9"/>
      <c r="M28" s="9"/>
      <c r="N28" s="9"/>
      <c r="O28" s="30"/>
      <c r="P28" s="203"/>
      <c r="Q28" s="204"/>
      <c r="R28" s="204"/>
      <c r="S28" s="204"/>
      <c r="T28" s="204"/>
      <c r="U28" s="204"/>
      <c r="V28" s="205"/>
    </row>
    <row r="29" spans="1:22" ht="15" customHeight="1" x14ac:dyDescent="0.2">
      <c r="A29" s="28">
        <v>614520</v>
      </c>
      <c r="B29" s="21">
        <v>1</v>
      </c>
      <c r="C29" s="21" t="s">
        <v>60</v>
      </c>
      <c r="D29" s="21"/>
      <c r="E29" s="21"/>
      <c r="F29" s="21"/>
      <c r="G29" s="21"/>
      <c r="H29" s="34">
        <v>0</v>
      </c>
      <c r="I29" s="2"/>
      <c r="J29" s="34">
        <v>0</v>
      </c>
      <c r="K29" s="34"/>
      <c r="L29" s="25">
        <v>0</v>
      </c>
      <c r="M29" s="47">
        <f>H29*L29+J29*L29</f>
        <v>0</v>
      </c>
      <c r="N29" s="156">
        <f>M29*'Fringe Rates'!$D$7</f>
        <v>0</v>
      </c>
      <c r="O29" s="47">
        <f>M29+N29</f>
        <v>0</v>
      </c>
      <c r="P29" s="207">
        <v>0</v>
      </c>
      <c r="Q29" s="187"/>
      <c r="R29" s="208">
        <v>0</v>
      </c>
      <c r="S29" s="187"/>
      <c r="T29" s="187">
        <f>L29*(P29+R29)</f>
        <v>0</v>
      </c>
      <c r="U29" s="202">
        <f>T29*'Fringe Rates'!$B$7</f>
        <v>0</v>
      </c>
      <c r="V29" s="189">
        <f>T29+U29</f>
        <v>0</v>
      </c>
    </row>
    <row r="30" spans="1:22" ht="15" customHeight="1" x14ac:dyDescent="0.2">
      <c r="A30" s="28">
        <v>614520</v>
      </c>
      <c r="B30" s="21">
        <v>2</v>
      </c>
      <c r="C30" s="21" t="s">
        <v>60</v>
      </c>
      <c r="D30" s="21"/>
      <c r="E30" s="21"/>
      <c r="F30" s="21"/>
      <c r="G30" s="21"/>
      <c r="H30" s="34">
        <v>0</v>
      </c>
      <c r="I30" s="2"/>
      <c r="J30" s="34">
        <v>0</v>
      </c>
      <c r="K30" s="34"/>
      <c r="L30" s="25">
        <v>0</v>
      </c>
      <c r="M30" s="47">
        <f>H30*L30+J30*L30</f>
        <v>0</v>
      </c>
      <c r="N30" s="156">
        <f>M30*'Fringe Rates'!$D$7</f>
        <v>0</v>
      </c>
      <c r="O30" s="47">
        <f>M30+N30</f>
        <v>0</v>
      </c>
      <c r="P30" s="207">
        <v>0</v>
      </c>
      <c r="Q30" s="187"/>
      <c r="R30" s="208">
        <v>0</v>
      </c>
      <c r="S30" s="187"/>
      <c r="T30" s="187">
        <f t="shared" ref="T30:T35" si="7">L30*(P30+R30)</f>
        <v>0</v>
      </c>
      <c r="U30" s="202">
        <f>T30*'Fringe Rates'!$B$7</f>
        <v>0</v>
      </c>
      <c r="V30" s="189">
        <f>T30+U30</f>
        <v>0</v>
      </c>
    </row>
    <row r="31" spans="1:22" ht="15" customHeight="1" x14ac:dyDescent="0.2">
      <c r="A31" s="28">
        <v>614520</v>
      </c>
      <c r="B31" s="21">
        <v>3</v>
      </c>
      <c r="C31" s="21" t="s">
        <v>60</v>
      </c>
      <c r="D31" s="21"/>
      <c r="E31" s="21"/>
      <c r="F31" s="21"/>
      <c r="G31" s="21"/>
      <c r="H31" s="34">
        <v>0</v>
      </c>
      <c r="I31" s="2"/>
      <c r="J31" s="34">
        <v>0</v>
      </c>
      <c r="K31" s="34"/>
      <c r="L31" s="25">
        <v>0</v>
      </c>
      <c r="M31" s="47">
        <f>H31*L31+J31*L31</f>
        <v>0</v>
      </c>
      <c r="N31" s="156">
        <f>M31*'Fringe Rates'!$D$7</f>
        <v>0</v>
      </c>
      <c r="O31" s="47">
        <f>M31+N31</f>
        <v>0</v>
      </c>
      <c r="P31" s="207">
        <v>0</v>
      </c>
      <c r="Q31" s="187"/>
      <c r="R31" s="208">
        <v>0</v>
      </c>
      <c r="S31" s="187"/>
      <c r="T31" s="187">
        <f t="shared" si="7"/>
        <v>0</v>
      </c>
      <c r="U31" s="202">
        <f>T31*'Fringe Rates'!$B$7</f>
        <v>0</v>
      </c>
      <c r="V31" s="189">
        <f>T31+U31</f>
        <v>0</v>
      </c>
    </row>
    <row r="32" spans="1:22" ht="15" customHeight="1" x14ac:dyDescent="0.2">
      <c r="A32" s="28">
        <v>614520</v>
      </c>
      <c r="B32" s="21">
        <v>4</v>
      </c>
      <c r="C32" s="21" t="s">
        <v>60</v>
      </c>
      <c r="D32" s="21"/>
      <c r="E32" s="21"/>
      <c r="F32" s="21"/>
      <c r="G32" s="21"/>
      <c r="H32" s="34">
        <v>0</v>
      </c>
      <c r="I32" s="2"/>
      <c r="J32" s="34">
        <v>0</v>
      </c>
      <c r="K32" s="34"/>
      <c r="L32" s="25">
        <v>0</v>
      </c>
      <c r="M32" s="47">
        <f>H32*L32+J32*L32</f>
        <v>0</v>
      </c>
      <c r="N32" s="156">
        <f>M32*'Fringe Rates'!$D$7</f>
        <v>0</v>
      </c>
      <c r="O32" s="47">
        <f>M32+N32</f>
        <v>0</v>
      </c>
      <c r="P32" s="207">
        <v>0</v>
      </c>
      <c r="Q32" s="187"/>
      <c r="R32" s="208">
        <v>0</v>
      </c>
      <c r="S32" s="187"/>
      <c r="T32" s="187">
        <f t="shared" si="7"/>
        <v>0</v>
      </c>
      <c r="U32" s="202">
        <f>T32*'Fringe Rates'!$B$7</f>
        <v>0</v>
      </c>
      <c r="V32" s="189">
        <f>T32+U32</f>
        <v>0</v>
      </c>
    </row>
    <row r="33" spans="1:22" ht="15" customHeight="1" x14ac:dyDescent="0.2">
      <c r="A33" s="28"/>
      <c r="B33" s="21"/>
      <c r="C33" s="21"/>
      <c r="D33" s="21"/>
      <c r="E33" s="21"/>
      <c r="F33" s="21"/>
      <c r="G33" s="21"/>
      <c r="H33" s="18"/>
      <c r="I33" s="18"/>
      <c r="J33" s="18"/>
      <c r="K33" s="18"/>
      <c r="L33" s="18"/>
      <c r="M33" s="18"/>
      <c r="N33" s="18"/>
      <c r="O33" s="18"/>
      <c r="P33" s="209"/>
      <c r="Q33" s="210"/>
      <c r="R33" s="210"/>
      <c r="S33" s="210"/>
      <c r="T33" s="191"/>
      <c r="U33" s="210"/>
      <c r="V33" s="211"/>
    </row>
    <row r="34" spans="1:22" ht="15" customHeight="1" x14ac:dyDescent="0.2">
      <c r="A34" s="28">
        <v>614120</v>
      </c>
      <c r="B34" s="21">
        <v>5</v>
      </c>
      <c r="C34" s="21" t="s">
        <v>61</v>
      </c>
      <c r="D34" s="21"/>
      <c r="E34" s="21"/>
      <c r="F34" s="2"/>
      <c r="G34" s="21"/>
      <c r="H34" s="34">
        <v>0</v>
      </c>
      <c r="I34" s="2"/>
      <c r="J34" s="34">
        <v>0</v>
      </c>
      <c r="K34" s="34"/>
      <c r="L34" s="25">
        <v>0</v>
      </c>
      <c r="M34" s="47">
        <f>H34*L34+J34*L34</f>
        <v>0</v>
      </c>
      <c r="N34" s="156">
        <f>M34*'Fringe Rates'!$D$9</f>
        <v>0</v>
      </c>
      <c r="O34" s="47">
        <f>M34+N34</f>
        <v>0</v>
      </c>
      <c r="P34" s="212">
        <v>0</v>
      </c>
      <c r="Q34" s="187"/>
      <c r="R34" s="208">
        <v>0</v>
      </c>
      <c r="S34" s="187"/>
      <c r="T34" s="187">
        <f>L34*(P34+R34)</f>
        <v>0</v>
      </c>
      <c r="U34" s="202">
        <f>T34*'Fringe Rates'!$B$9</f>
        <v>0</v>
      </c>
      <c r="V34" s="189">
        <f>T34+U34</f>
        <v>0</v>
      </c>
    </row>
    <row r="35" spans="1:22" ht="15" customHeight="1" x14ac:dyDescent="0.2">
      <c r="A35" s="28">
        <v>614120</v>
      </c>
      <c r="B35" s="21">
        <v>6</v>
      </c>
      <c r="C35" s="21" t="s">
        <v>61</v>
      </c>
      <c r="D35" s="21"/>
      <c r="E35" s="21"/>
      <c r="F35" s="2"/>
      <c r="G35" s="21"/>
      <c r="H35" s="34">
        <v>0</v>
      </c>
      <c r="I35" s="2"/>
      <c r="J35" s="34">
        <v>0</v>
      </c>
      <c r="K35" s="34"/>
      <c r="L35" s="25">
        <v>0</v>
      </c>
      <c r="M35" s="47">
        <f>H35*L35+J35*L35</f>
        <v>0</v>
      </c>
      <c r="N35" s="156">
        <f>M35*'Fringe Rates'!$D$9</f>
        <v>0</v>
      </c>
      <c r="O35" s="47">
        <f>M35+N35</f>
        <v>0</v>
      </c>
      <c r="P35" s="212">
        <v>0</v>
      </c>
      <c r="Q35" s="187"/>
      <c r="R35" s="208">
        <v>0</v>
      </c>
      <c r="S35" s="187"/>
      <c r="T35" s="187">
        <f t="shared" si="7"/>
        <v>0</v>
      </c>
      <c r="U35" s="202">
        <f>T35*'Fringe Rates'!$B$9</f>
        <v>0</v>
      </c>
      <c r="V35" s="189">
        <f>T35+U35</f>
        <v>0</v>
      </c>
    </row>
    <row r="36" spans="1:22" ht="15" customHeight="1" x14ac:dyDescent="0.2">
      <c r="A36" s="28"/>
      <c r="B36" s="21"/>
      <c r="C36" s="21"/>
      <c r="D36" s="21"/>
      <c r="E36" s="21"/>
      <c r="F36" s="21"/>
      <c r="G36" s="21"/>
      <c r="H36" s="22"/>
      <c r="I36" s="22"/>
      <c r="J36" s="21"/>
      <c r="K36" s="18"/>
      <c r="L36" s="9"/>
      <c r="M36" s="9"/>
      <c r="N36" s="9"/>
      <c r="O36" s="29"/>
      <c r="P36" s="190"/>
      <c r="Q36" s="191"/>
      <c r="R36" s="191"/>
      <c r="S36" s="191"/>
      <c r="T36" s="191"/>
      <c r="U36" s="191"/>
      <c r="V36" s="192"/>
    </row>
    <row r="37" spans="1:22" ht="15" customHeight="1" x14ac:dyDescent="0.2">
      <c r="A37" s="28"/>
      <c r="B37" s="55" t="s">
        <v>62</v>
      </c>
      <c r="C37" s="55"/>
      <c r="D37" s="55"/>
      <c r="E37" s="55"/>
      <c r="F37" s="55"/>
      <c r="G37" s="55"/>
      <c r="H37" s="55"/>
      <c r="I37" s="55"/>
      <c r="J37" s="55"/>
      <c r="K37" s="55"/>
      <c r="L37" s="58"/>
      <c r="M37" s="57">
        <f>SUM(M29:M35)</f>
        <v>0</v>
      </c>
      <c r="N37" s="57">
        <f>SUM(N29:N35)</f>
        <v>0</v>
      </c>
      <c r="O37" s="57">
        <f>SUM(O29:O35)</f>
        <v>0</v>
      </c>
      <c r="P37" s="193"/>
      <c r="Q37" s="187"/>
      <c r="R37" s="187"/>
      <c r="S37" s="187"/>
      <c r="T37" s="187">
        <f>SUM(T29:T35)</f>
        <v>0</v>
      </c>
      <c r="U37" s="187">
        <f>SUM(U29:U36)</f>
        <v>0</v>
      </c>
      <c r="V37" s="189">
        <f>SUM(V29:V35)</f>
        <v>0</v>
      </c>
    </row>
    <row r="38" spans="1:22" x14ac:dyDescent="0.2">
      <c r="A38" s="28"/>
      <c r="B38" s="21"/>
      <c r="C38" s="21"/>
      <c r="D38" s="21"/>
      <c r="E38" s="21"/>
      <c r="F38" s="21"/>
      <c r="G38" s="21"/>
      <c r="H38" s="21"/>
      <c r="I38" s="21"/>
      <c r="J38" s="21"/>
      <c r="K38" s="21"/>
      <c r="L38" s="9"/>
      <c r="M38" s="9"/>
      <c r="N38" s="9"/>
      <c r="O38" s="30"/>
      <c r="P38" s="213"/>
      <c r="Q38" s="214"/>
      <c r="R38" s="214"/>
      <c r="S38" s="214"/>
      <c r="T38" s="214"/>
      <c r="U38" s="214"/>
      <c r="V38" s="215"/>
    </row>
    <row r="39" spans="1:22" ht="12" customHeight="1" x14ac:dyDescent="0.2">
      <c r="A39" s="28"/>
      <c r="B39" s="21"/>
      <c r="C39" s="21"/>
      <c r="D39" s="21"/>
      <c r="E39" s="21"/>
      <c r="F39" s="21"/>
      <c r="G39" s="21"/>
      <c r="H39" s="21"/>
      <c r="I39" s="21"/>
      <c r="J39" s="21"/>
      <c r="K39" s="21"/>
      <c r="L39" s="9"/>
      <c r="M39" s="9"/>
      <c r="N39" s="9"/>
      <c r="O39" s="29"/>
      <c r="P39" s="190"/>
      <c r="Q39" s="191"/>
      <c r="R39" s="191"/>
      <c r="S39" s="191"/>
      <c r="T39" s="191"/>
      <c r="U39" s="191"/>
      <c r="V39" s="192"/>
    </row>
    <row r="40" spans="1:22" ht="15" customHeight="1" x14ac:dyDescent="0.2">
      <c r="A40" s="28"/>
      <c r="B40" s="55" t="s">
        <v>44</v>
      </c>
      <c r="C40" s="55"/>
      <c r="D40" s="55"/>
      <c r="E40" s="55"/>
      <c r="F40" s="55"/>
      <c r="G40" s="55"/>
      <c r="H40" s="55"/>
      <c r="I40" s="55"/>
      <c r="J40" s="55"/>
      <c r="K40" s="55"/>
      <c r="L40" s="58"/>
      <c r="M40" s="57">
        <f>+SUM(M15+M37+M24)</f>
        <v>0</v>
      </c>
      <c r="N40" s="57">
        <f>+SUM(N15+N37+N24)</f>
        <v>0</v>
      </c>
      <c r="O40" s="57">
        <f>+SUM(O15+O37+O24)</f>
        <v>0</v>
      </c>
      <c r="P40" s="216"/>
      <c r="Q40" s="217"/>
      <c r="R40" s="217"/>
      <c r="S40" s="217"/>
      <c r="T40" s="217">
        <f>T15+T24+T37</f>
        <v>0</v>
      </c>
      <c r="U40" s="217">
        <f>U15+U24+U37</f>
        <v>0</v>
      </c>
      <c r="V40" s="218">
        <f>SUM(V15,V24,V37)</f>
        <v>0</v>
      </c>
    </row>
    <row r="41" spans="1:22" ht="15" customHeight="1" x14ac:dyDescent="0.2">
      <c r="A41" s="28"/>
      <c r="B41" s="21"/>
      <c r="C41" s="21"/>
      <c r="D41" s="21"/>
      <c r="E41" s="21"/>
      <c r="F41" s="21"/>
      <c r="G41" s="21"/>
      <c r="H41" s="21"/>
      <c r="I41" s="21"/>
      <c r="J41" s="21"/>
      <c r="K41" s="21"/>
      <c r="L41" s="9"/>
      <c r="M41" s="9"/>
      <c r="N41" s="9"/>
      <c r="O41" s="10"/>
      <c r="P41" s="219"/>
      <c r="Q41" s="220"/>
      <c r="R41" s="220"/>
      <c r="S41" s="220"/>
      <c r="T41" s="220"/>
      <c r="U41" s="220"/>
      <c r="V41" s="221"/>
    </row>
    <row r="42" spans="1:22" ht="15" customHeight="1" x14ac:dyDescent="0.2">
      <c r="A42" s="28"/>
      <c r="B42" s="21" t="s">
        <v>212</v>
      </c>
      <c r="C42" s="21"/>
      <c r="D42" s="21"/>
      <c r="E42" s="21"/>
      <c r="F42" s="21"/>
      <c r="G42" s="21"/>
      <c r="H42" s="21"/>
      <c r="I42" s="21"/>
      <c r="J42" s="21"/>
      <c r="K42" s="21"/>
      <c r="L42" s="9"/>
      <c r="M42" s="9"/>
      <c r="N42" s="9"/>
      <c r="O42" s="10"/>
      <c r="P42" s="219"/>
      <c r="Q42" s="220"/>
      <c r="R42" s="220"/>
      <c r="S42" s="220"/>
      <c r="T42" s="220"/>
      <c r="U42" s="220"/>
      <c r="V42" s="221"/>
    </row>
    <row r="43" spans="1:22" ht="15" customHeight="1" x14ac:dyDescent="0.2">
      <c r="A43" s="28">
        <v>750000</v>
      </c>
      <c r="B43" s="21">
        <v>1</v>
      </c>
      <c r="C43" s="39"/>
      <c r="D43" s="39"/>
      <c r="E43" s="39"/>
      <c r="F43" s="39"/>
      <c r="G43" s="39"/>
      <c r="H43" s="39"/>
      <c r="I43" s="39"/>
      <c r="J43" s="39"/>
      <c r="K43" s="39"/>
      <c r="L43" s="9"/>
      <c r="M43" s="9"/>
      <c r="N43" s="9"/>
      <c r="O43" s="46">
        <v>0</v>
      </c>
      <c r="P43" s="222"/>
      <c r="Q43" s="223"/>
      <c r="R43" s="223"/>
      <c r="S43" s="223"/>
      <c r="T43" s="223"/>
      <c r="U43" s="223"/>
      <c r="V43" s="224">
        <v>0</v>
      </c>
    </row>
    <row r="44" spans="1:22" ht="15" customHeight="1" x14ac:dyDescent="0.2">
      <c r="A44" s="28">
        <v>750000</v>
      </c>
      <c r="B44" s="21">
        <v>2</v>
      </c>
      <c r="C44" s="39"/>
      <c r="D44" s="39"/>
      <c r="E44" s="39"/>
      <c r="F44" s="39"/>
      <c r="G44" s="39"/>
      <c r="H44" s="39"/>
      <c r="I44" s="39"/>
      <c r="J44" s="39"/>
      <c r="K44" s="39"/>
      <c r="L44" s="9"/>
      <c r="M44" s="9"/>
      <c r="N44" s="9"/>
      <c r="O44" s="46">
        <v>0</v>
      </c>
      <c r="P44" s="222"/>
      <c r="Q44" s="223"/>
      <c r="R44" s="223"/>
      <c r="S44" s="223"/>
      <c r="T44" s="223"/>
      <c r="U44" s="223"/>
      <c r="V44" s="224">
        <v>0</v>
      </c>
    </row>
    <row r="45" spans="1:22" ht="15" customHeight="1" x14ac:dyDescent="0.2">
      <c r="A45" s="28">
        <v>750000</v>
      </c>
      <c r="B45" s="21">
        <v>3</v>
      </c>
      <c r="C45" s="39"/>
      <c r="D45" s="39"/>
      <c r="E45" s="39"/>
      <c r="F45" s="39"/>
      <c r="G45" s="39"/>
      <c r="H45" s="39"/>
      <c r="I45" s="39"/>
      <c r="J45" s="39"/>
      <c r="K45" s="39"/>
      <c r="L45" s="9"/>
      <c r="M45" s="9"/>
      <c r="N45" s="9"/>
      <c r="O45" s="46">
        <v>0</v>
      </c>
      <c r="P45" s="222"/>
      <c r="Q45" s="223"/>
      <c r="R45" s="223"/>
      <c r="S45" s="223"/>
      <c r="T45" s="223"/>
      <c r="U45" s="223"/>
      <c r="V45" s="224">
        <v>0</v>
      </c>
    </row>
    <row r="46" spans="1:22" ht="15" customHeight="1" x14ac:dyDescent="0.2">
      <c r="A46" s="28">
        <v>750000</v>
      </c>
      <c r="B46" s="21">
        <v>4</v>
      </c>
      <c r="C46" s="39"/>
      <c r="D46" s="39"/>
      <c r="E46" s="39"/>
      <c r="F46" s="39"/>
      <c r="G46" s="39"/>
      <c r="H46" s="39"/>
      <c r="I46" s="39"/>
      <c r="J46" s="39"/>
      <c r="K46" s="39"/>
      <c r="L46" s="9"/>
      <c r="M46" s="9"/>
      <c r="N46" s="9"/>
      <c r="O46" s="46">
        <v>0</v>
      </c>
      <c r="P46" s="222"/>
      <c r="Q46" s="223"/>
      <c r="R46" s="223"/>
      <c r="S46" s="223"/>
      <c r="T46" s="223"/>
      <c r="U46" s="223"/>
      <c r="V46" s="224">
        <v>0</v>
      </c>
    </row>
    <row r="47" spans="1:22" ht="15" customHeight="1" x14ac:dyDescent="0.2">
      <c r="A47" s="28">
        <v>750000</v>
      </c>
      <c r="B47" s="21">
        <v>5</v>
      </c>
      <c r="C47" s="39"/>
      <c r="D47" s="39"/>
      <c r="E47" s="39"/>
      <c r="F47" s="39"/>
      <c r="G47" s="39"/>
      <c r="H47" s="39"/>
      <c r="I47" s="39"/>
      <c r="J47" s="39"/>
      <c r="K47" s="39"/>
      <c r="L47" s="9"/>
      <c r="M47" s="9"/>
      <c r="N47" s="9"/>
      <c r="O47" s="46">
        <v>0</v>
      </c>
      <c r="P47" s="222"/>
      <c r="Q47" s="223"/>
      <c r="R47" s="223"/>
      <c r="S47" s="223"/>
      <c r="T47" s="223"/>
      <c r="U47" s="223"/>
      <c r="V47" s="224">
        <v>0</v>
      </c>
    </row>
    <row r="48" spans="1:22" ht="15" customHeight="1" x14ac:dyDescent="0.2">
      <c r="A48" s="28"/>
      <c r="B48" s="21"/>
      <c r="C48" s="21"/>
      <c r="D48" s="21"/>
      <c r="E48" s="21"/>
      <c r="F48" s="21"/>
      <c r="G48" s="21"/>
      <c r="H48" s="21"/>
      <c r="I48" s="21"/>
      <c r="J48" s="21"/>
      <c r="K48" s="21"/>
      <c r="L48" s="9"/>
      <c r="M48" s="9"/>
      <c r="N48" s="9"/>
      <c r="O48" s="10"/>
      <c r="P48" s="225"/>
      <c r="Q48" s="226"/>
      <c r="R48" s="226"/>
      <c r="S48" s="226"/>
      <c r="T48" s="226"/>
      <c r="U48" s="226"/>
      <c r="V48" s="227"/>
    </row>
    <row r="49" spans="1:22" ht="15" customHeight="1" x14ac:dyDescent="0.2">
      <c r="A49" s="28"/>
      <c r="B49" s="55" t="s">
        <v>45</v>
      </c>
      <c r="C49" s="55"/>
      <c r="D49" s="55"/>
      <c r="E49" s="55"/>
      <c r="F49" s="55"/>
      <c r="G49" s="55"/>
      <c r="H49" s="55"/>
      <c r="I49" s="55"/>
      <c r="J49" s="55"/>
      <c r="K49" s="55"/>
      <c r="L49" s="58"/>
      <c r="M49" s="58"/>
      <c r="N49" s="58"/>
      <c r="O49" s="57">
        <f>+SUM(O43:O47)</f>
        <v>0</v>
      </c>
      <c r="P49" s="193"/>
      <c r="Q49" s="187"/>
      <c r="R49" s="187"/>
      <c r="S49" s="187"/>
      <c r="T49" s="187"/>
      <c r="U49" s="187"/>
      <c r="V49" s="189">
        <f>SUM(V43:V47)</f>
        <v>0</v>
      </c>
    </row>
    <row r="50" spans="1:22" ht="15" customHeight="1" x14ac:dyDescent="0.2">
      <c r="A50" s="28"/>
      <c r="B50" s="21"/>
      <c r="C50" s="21"/>
      <c r="D50" s="21"/>
      <c r="E50" s="21"/>
      <c r="F50" s="21"/>
      <c r="G50" s="21"/>
      <c r="H50" s="21"/>
      <c r="I50" s="21"/>
      <c r="J50" s="21"/>
      <c r="K50" s="21"/>
      <c r="L50" s="9"/>
      <c r="M50" s="9"/>
      <c r="N50" s="9"/>
      <c r="O50" s="10"/>
      <c r="P50" s="219"/>
      <c r="Q50" s="220"/>
      <c r="R50" s="220"/>
      <c r="S50" s="220"/>
      <c r="T50" s="220"/>
      <c r="U50" s="220"/>
      <c r="V50" s="221"/>
    </row>
    <row r="51" spans="1:22" ht="15" customHeight="1" x14ac:dyDescent="0.2">
      <c r="A51" s="28"/>
      <c r="B51" s="21" t="s">
        <v>41</v>
      </c>
      <c r="C51" s="21"/>
      <c r="D51" s="21"/>
      <c r="E51" s="21"/>
      <c r="F51" s="21"/>
      <c r="G51" s="21"/>
      <c r="H51" s="21"/>
      <c r="I51" s="21"/>
      <c r="J51" s="21"/>
      <c r="K51" s="21"/>
      <c r="L51" s="2"/>
      <c r="M51" s="2"/>
      <c r="N51" s="2"/>
      <c r="O51" s="10"/>
      <c r="P51" s="219"/>
      <c r="Q51" s="220"/>
      <c r="R51" s="220"/>
      <c r="S51" s="220"/>
      <c r="T51" s="220"/>
      <c r="U51" s="220"/>
      <c r="V51" s="221"/>
    </row>
    <row r="52" spans="1:22" ht="15" customHeight="1" x14ac:dyDescent="0.2">
      <c r="A52" s="28">
        <v>731000</v>
      </c>
      <c r="B52" s="21">
        <v>1</v>
      </c>
      <c r="C52" s="21" t="s">
        <v>1</v>
      </c>
      <c r="D52" s="21"/>
      <c r="E52" s="21" t="s">
        <v>160</v>
      </c>
      <c r="F52" s="21"/>
      <c r="G52" s="25"/>
      <c r="H52" s="21"/>
      <c r="I52" s="21"/>
      <c r="J52" s="25"/>
      <c r="K52" s="25"/>
      <c r="L52" s="2"/>
      <c r="M52" s="12"/>
      <c r="N52" s="12"/>
      <c r="O52" s="46">
        <v>0</v>
      </c>
      <c r="P52" s="222"/>
      <c r="Q52" s="223"/>
      <c r="R52" s="223"/>
      <c r="S52" s="223"/>
      <c r="T52" s="223"/>
      <c r="U52" s="223"/>
      <c r="V52" s="224">
        <v>0</v>
      </c>
    </row>
    <row r="53" spans="1:22" ht="15" customHeight="1" x14ac:dyDescent="0.2">
      <c r="A53" s="28">
        <v>731310</v>
      </c>
      <c r="B53" s="21">
        <v>2</v>
      </c>
      <c r="C53" s="21" t="s">
        <v>8</v>
      </c>
      <c r="D53" s="21"/>
      <c r="E53" s="21"/>
      <c r="F53" s="21"/>
      <c r="G53" s="25"/>
      <c r="H53" s="21"/>
      <c r="I53" s="21"/>
      <c r="J53" s="25"/>
      <c r="K53" s="25"/>
      <c r="L53" s="2"/>
      <c r="M53" s="2"/>
      <c r="N53" s="2"/>
      <c r="O53" s="46">
        <v>0</v>
      </c>
      <c r="P53" s="222"/>
      <c r="Q53" s="223"/>
      <c r="R53" s="223"/>
      <c r="S53" s="223"/>
      <c r="T53" s="223"/>
      <c r="U53" s="223"/>
      <c r="V53" s="224">
        <v>0</v>
      </c>
    </row>
    <row r="54" spans="1:22" ht="15" customHeight="1" x14ac:dyDescent="0.2">
      <c r="A54" s="28"/>
      <c r="B54" s="21"/>
      <c r="C54" s="21"/>
      <c r="D54" s="21"/>
      <c r="E54" s="21"/>
      <c r="F54" s="21"/>
      <c r="G54" s="21"/>
      <c r="H54" s="21"/>
      <c r="I54" s="21"/>
      <c r="J54" s="21"/>
      <c r="K54" s="21"/>
      <c r="L54" s="9"/>
      <c r="M54" s="9"/>
      <c r="N54" s="9"/>
      <c r="O54" s="10"/>
      <c r="P54" s="225"/>
      <c r="Q54" s="226"/>
      <c r="R54" s="226"/>
      <c r="S54" s="226"/>
      <c r="T54" s="226"/>
      <c r="U54" s="226"/>
      <c r="V54" s="227"/>
    </row>
    <row r="55" spans="1:22" ht="15" customHeight="1" x14ac:dyDescent="0.2">
      <c r="A55" s="28"/>
      <c r="B55" s="55" t="s">
        <v>46</v>
      </c>
      <c r="C55" s="55"/>
      <c r="D55" s="55"/>
      <c r="E55" s="55"/>
      <c r="F55" s="55"/>
      <c r="G55" s="55"/>
      <c r="H55" s="55"/>
      <c r="I55" s="55"/>
      <c r="J55" s="55"/>
      <c r="K55" s="55"/>
      <c r="L55" s="58"/>
      <c r="M55" s="58"/>
      <c r="N55" s="58"/>
      <c r="O55" s="57">
        <f>SUM(O52:O53)</f>
        <v>0</v>
      </c>
      <c r="P55" s="193"/>
      <c r="Q55" s="187"/>
      <c r="R55" s="187"/>
      <c r="S55" s="187"/>
      <c r="T55" s="187"/>
      <c r="U55" s="187"/>
      <c r="V55" s="189">
        <f>SUM(V52:V53)</f>
        <v>0</v>
      </c>
    </row>
    <row r="56" spans="1:22" ht="15" customHeight="1" x14ac:dyDescent="0.2">
      <c r="A56" s="28"/>
      <c r="B56" s="21"/>
      <c r="C56" s="21"/>
      <c r="D56" s="21"/>
      <c r="E56" s="21"/>
      <c r="F56" s="21"/>
      <c r="G56" s="21"/>
      <c r="H56" s="21"/>
      <c r="I56" s="21"/>
      <c r="J56" s="21"/>
      <c r="K56" s="21"/>
      <c r="L56" s="9"/>
      <c r="M56" s="9"/>
      <c r="N56" s="9"/>
      <c r="O56" s="10"/>
      <c r="P56" s="219"/>
      <c r="Q56" s="220"/>
      <c r="R56" s="220"/>
      <c r="S56" s="220"/>
      <c r="T56" s="220"/>
      <c r="U56" s="220"/>
      <c r="V56" s="221"/>
    </row>
    <row r="57" spans="1:22" ht="15" customHeight="1" x14ac:dyDescent="0.2">
      <c r="A57" s="28"/>
      <c r="B57" s="21" t="s">
        <v>106</v>
      </c>
      <c r="C57" s="21"/>
      <c r="D57" s="21"/>
      <c r="E57" s="21"/>
      <c r="F57" s="20"/>
      <c r="G57" s="21"/>
      <c r="H57" s="21"/>
      <c r="I57" s="21"/>
      <c r="J57" s="21"/>
      <c r="K57" s="21"/>
      <c r="L57" s="9"/>
      <c r="M57" s="9"/>
      <c r="N57" s="9"/>
      <c r="O57" s="10"/>
      <c r="P57" s="219"/>
      <c r="Q57" s="220"/>
      <c r="R57" s="220"/>
      <c r="S57" s="220"/>
      <c r="T57" s="220"/>
      <c r="U57" s="220"/>
      <c r="V57" s="221"/>
    </row>
    <row r="58" spans="1:22" ht="15" customHeight="1" x14ac:dyDescent="0.2">
      <c r="A58" s="28">
        <v>719549</v>
      </c>
      <c r="B58" s="21">
        <v>1</v>
      </c>
      <c r="C58" s="21" t="s">
        <v>9</v>
      </c>
      <c r="D58" s="21"/>
      <c r="E58" s="21"/>
      <c r="F58" s="20"/>
      <c r="G58" s="21"/>
      <c r="H58" s="21"/>
      <c r="I58" s="21"/>
      <c r="J58" s="21"/>
      <c r="K58" s="21"/>
      <c r="L58" s="9"/>
      <c r="M58" s="9"/>
      <c r="N58" s="9"/>
      <c r="O58" s="46">
        <v>0</v>
      </c>
      <c r="P58" s="222"/>
      <c r="Q58" s="223"/>
      <c r="R58" s="223"/>
      <c r="S58" s="223"/>
      <c r="T58" s="223"/>
      <c r="U58" s="223"/>
      <c r="V58" s="224">
        <v>0</v>
      </c>
    </row>
    <row r="59" spans="1:22" ht="15" customHeight="1" x14ac:dyDescent="0.2">
      <c r="A59" s="28">
        <v>731129</v>
      </c>
      <c r="B59" s="21">
        <v>2</v>
      </c>
      <c r="C59" s="21" t="s">
        <v>10</v>
      </c>
      <c r="D59" s="21"/>
      <c r="E59" s="21"/>
      <c r="F59" s="20"/>
      <c r="G59" s="21"/>
      <c r="H59" s="21"/>
      <c r="I59" s="21"/>
      <c r="J59" s="21"/>
      <c r="K59" s="21"/>
      <c r="L59" s="9"/>
      <c r="M59" s="9"/>
      <c r="N59" s="9"/>
      <c r="O59" s="46">
        <v>0</v>
      </c>
      <c r="P59" s="222"/>
      <c r="Q59" s="223"/>
      <c r="R59" s="223"/>
      <c r="S59" s="223"/>
      <c r="T59" s="223"/>
      <c r="U59" s="223"/>
      <c r="V59" s="224">
        <v>0</v>
      </c>
    </row>
    <row r="60" spans="1:22" ht="15" customHeight="1" x14ac:dyDescent="0.2">
      <c r="A60" s="28">
        <v>731159</v>
      </c>
      <c r="B60" s="21">
        <v>3</v>
      </c>
      <c r="C60" s="21" t="s">
        <v>11</v>
      </c>
      <c r="D60" s="21"/>
      <c r="E60" s="21"/>
      <c r="F60" s="20"/>
      <c r="G60" s="21"/>
      <c r="H60" s="21"/>
      <c r="I60" s="21"/>
      <c r="J60" s="21"/>
      <c r="K60" s="21"/>
      <c r="L60" s="9"/>
      <c r="M60" s="9"/>
      <c r="N60" s="9"/>
      <c r="O60" s="46">
        <v>0</v>
      </c>
      <c r="P60" s="222"/>
      <c r="Q60" s="223"/>
      <c r="R60" s="223"/>
      <c r="S60" s="223"/>
      <c r="T60" s="223"/>
      <c r="U60" s="223"/>
      <c r="V60" s="224">
        <v>0</v>
      </c>
    </row>
    <row r="61" spans="1:22" ht="15" customHeight="1" x14ac:dyDescent="0.2">
      <c r="A61" s="28">
        <v>729909</v>
      </c>
      <c r="B61" s="21">
        <v>4</v>
      </c>
      <c r="C61" s="21" t="s">
        <v>12</v>
      </c>
      <c r="D61" s="21"/>
      <c r="E61" s="21"/>
      <c r="F61" s="20"/>
      <c r="G61" s="21"/>
      <c r="H61" s="21"/>
      <c r="I61" s="21"/>
      <c r="J61" s="21"/>
      <c r="K61" s="21"/>
      <c r="L61" s="9"/>
      <c r="M61" s="9"/>
      <c r="N61" s="9"/>
      <c r="O61" s="46">
        <v>0</v>
      </c>
      <c r="P61" s="222"/>
      <c r="Q61" s="223"/>
      <c r="R61" s="223"/>
      <c r="S61" s="223"/>
      <c r="T61" s="223"/>
      <c r="U61" s="223"/>
      <c r="V61" s="224">
        <v>0</v>
      </c>
    </row>
    <row r="62" spans="1:22" ht="15" customHeight="1" x14ac:dyDescent="0.2">
      <c r="A62" s="28"/>
      <c r="B62" s="21"/>
      <c r="C62" s="21"/>
      <c r="D62" s="21"/>
      <c r="E62" s="21"/>
      <c r="F62" s="20"/>
      <c r="G62" s="21"/>
      <c r="H62" s="21"/>
      <c r="I62" s="21"/>
      <c r="J62" s="21"/>
      <c r="K62" s="21"/>
      <c r="L62" s="9"/>
      <c r="M62" s="9"/>
      <c r="N62" s="9"/>
      <c r="O62" s="10"/>
      <c r="P62" s="219"/>
      <c r="Q62" s="220"/>
      <c r="R62" s="220"/>
      <c r="S62" s="220"/>
      <c r="T62" s="220"/>
      <c r="U62" s="220"/>
      <c r="V62" s="221"/>
    </row>
    <row r="63" spans="1:22" ht="15" customHeight="1" x14ac:dyDescent="0.2">
      <c r="A63" s="28"/>
      <c r="B63" s="55" t="s">
        <v>107</v>
      </c>
      <c r="C63" s="55"/>
      <c r="D63" s="55"/>
      <c r="E63" s="55"/>
      <c r="F63" s="56"/>
      <c r="G63" s="55"/>
      <c r="H63" s="55"/>
      <c r="I63" s="55"/>
      <c r="J63" s="55"/>
      <c r="K63" s="55"/>
      <c r="L63" s="58"/>
      <c r="M63" s="58"/>
      <c r="N63" s="58"/>
      <c r="O63" s="57">
        <f>SUM(O58:O62)</f>
        <v>0</v>
      </c>
      <c r="P63" s="193"/>
      <c r="Q63" s="187"/>
      <c r="R63" s="187"/>
      <c r="S63" s="187"/>
      <c r="T63" s="187"/>
      <c r="U63" s="187"/>
      <c r="V63" s="189">
        <f>SUM(V58:V61)</f>
        <v>0</v>
      </c>
    </row>
    <row r="64" spans="1:22" ht="15" customHeight="1" x14ac:dyDescent="0.2">
      <c r="A64" s="28"/>
      <c r="B64" s="21"/>
      <c r="C64" s="21"/>
      <c r="D64" s="21"/>
      <c r="E64" s="21"/>
      <c r="F64" s="21"/>
      <c r="G64" s="21"/>
      <c r="H64" s="21"/>
      <c r="I64" s="21"/>
      <c r="J64" s="21"/>
      <c r="K64" s="21"/>
      <c r="L64" s="9"/>
      <c r="M64" s="9"/>
      <c r="N64" s="9"/>
      <c r="O64" s="10"/>
      <c r="P64" s="219"/>
      <c r="Q64" s="220"/>
      <c r="R64" s="220"/>
      <c r="S64" s="220"/>
      <c r="T64" s="220"/>
      <c r="U64" s="220"/>
      <c r="V64" s="221"/>
    </row>
    <row r="65" spans="1:22" s="2" customFormat="1" x14ac:dyDescent="0.2">
      <c r="A65" s="28"/>
      <c r="B65" s="21" t="s">
        <v>13</v>
      </c>
      <c r="C65" s="21"/>
      <c r="D65" s="21"/>
      <c r="E65" s="21"/>
      <c r="F65" s="21"/>
      <c r="G65" s="21"/>
      <c r="H65" s="21"/>
      <c r="I65" s="21"/>
      <c r="J65" s="21"/>
      <c r="K65" s="21"/>
      <c r="L65" s="9"/>
      <c r="M65" s="9"/>
      <c r="N65" s="9"/>
      <c r="O65" s="19"/>
      <c r="P65" s="219"/>
      <c r="Q65" s="220"/>
      <c r="R65" s="220"/>
      <c r="S65" s="220"/>
      <c r="T65" s="220"/>
      <c r="U65" s="220"/>
      <c r="V65" s="221"/>
    </row>
    <row r="66" spans="1:22" s="2" customFormat="1" x14ac:dyDescent="0.2">
      <c r="A66" s="28"/>
      <c r="B66" s="21">
        <v>1</v>
      </c>
      <c r="C66" s="64" t="s">
        <v>14</v>
      </c>
      <c r="D66" s="21"/>
      <c r="E66" s="21"/>
      <c r="F66" s="21"/>
      <c r="G66" s="21"/>
      <c r="H66" s="21"/>
      <c r="I66" s="21"/>
      <c r="J66" s="21"/>
      <c r="K66" s="21"/>
      <c r="L66" s="9"/>
      <c r="M66" s="9"/>
      <c r="N66" s="9"/>
      <c r="O66" s="98"/>
      <c r="P66" s="228"/>
      <c r="Q66" s="229"/>
      <c r="R66" s="229"/>
      <c r="S66" s="229"/>
      <c r="T66" s="229"/>
      <c r="U66" s="229"/>
      <c r="V66" s="230"/>
    </row>
    <row r="67" spans="1:22" s="2" customFormat="1" x14ac:dyDescent="0.2">
      <c r="A67" s="28">
        <v>729900</v>
      </c>
      <c r="B67" s="21"/>
      <c r="C67" s="21" t="s">
        <v>51</v>
      </c>
      <c r="D67" s="21"/>
      <c r="E67" s="21"/>
      <c r="F67" s="21"/>
      <c r="G67" s="21"/>
      <c r="H67" s="21"/>
      <c r="I67" s="21"/>
      <c r="J67" s="21"/>
      <c r="K67" s="21"/>
      <c r="L67" s="9"/>
      <c r="M67" s="9"/>
      <c r="N67" s="9"/>
      <c r="O67" s="46">
        <v>0</v>
      </c>
      <c r="P67" s="222"/>
      <c r="Q67" s="223"/>
      <c r="R67" s="223"/>
      <c r="S67" s="223"/>
      <c r="T67" s="223"/>
      <c r="U67" s="223"/>
      <c r="V67" s="224">
        <v>0</v>
      </c>
    </row>
    <row r="68" spans="1:22" s="2" customFormat="1" x14ac:dyDescent="0.2">
      <c r="A68" s="28">
        <v>753930</v>
      </c>
      <c r="B68" s="21"/>
      <c r="C68" s="21" t="s">
        <v>52</v>
      </c>
      <c r="D68" s="21"/>
      <c r="E68" s="21"/>
      <c r="F68" s="21"/>
      <c r="G68" s="21"/>
      <c r="H68" s="21"/>
      <c r="I68" s="21"/>
      <c r="J68" s="21"/>
      <c r="K68" s="21"/>
      <c r="L68" s="9"/>
      <c r="M68" s="9"/>
      <c r="N68" s="9"/>
      <c r="O68" s="46">
        <v>0</v>
      </c>
      <c r="P68" s="222"/>
      <c r="Q68" s="223"/>
      <c r="R68" s="223"/>
      <c r="S68" s="223"/>
      <c r="T68" s="223"/>
      <c r="U68" s="223"/>
      <c r="V68" s="224">
        <v>0</v>
      </c>
    </row>
    <row r="69" spans="1:22" s="2" customFormat="1" x14ac:dyDescent="0.2">
      <c r="A69" s="28">
        <v>754534</v>
      </c>
      <c r="B69" s="21"/>
      <c r="C69" s="21" t="s">
        <v>53</v>
      </c>
      <c r="D69" s="21"/>
      <c r="E69" s="21"/>
      <c r="F69" s="21"/>
      <c r="G69" s="21"/>
      <c r="H69" s="21"/>
      <c r="I69" s="21"/>
      <c r="J69" s="21"/>
      <c r="K69" s="21"/>
      <c r="L69" s="9"/>
      <c r="M69" s="9"/>
      <c r="N69" s="9"/>
      <c r="O69" s="46">
        <v>0</v>
      </c>
      <c r="P69" s="222"/>
      <c r="Q69" s="223"/>
      <c r="R69" s="223"/>
      <c r="S69" s="223"/>
      <c r="T69" s="223"/>
      <c r="U69" s="223"/>
      <c r="V69" s="224">
        <v>0</v>
      </c>
    </row>
    <row r="70" spans="1:22" s="2" customFormat="1" x14ac:dyDescent="0.2">
      <c r="A70" s="28"/>
      <c r="B70" s="21"/>
      <c r="C70" s="99" t="s">
        <v>122</v>
      </c>
      <c r="D70" s="99"/>
      <c r="E70" s="99"/>
      <c r="F70" s="99"/>
      <c r="G70" s="99"/>
      <c r="H70" s="99"/>
      <c r="I70" s="99"/>
      <c r="J70" s="99"/>
      <c r="K70" s="99"/>
      <c r="L70" s="100"/>
      <c r="M70" s="100"/>
      <c r="N70" s="100"/>
      <c r="O70" s="101">
        <f>SUM(O67:O69)</f>
        <v>0</v>
      </c>
      <c r="P70" s="231"/>
      <c r="Q70" s="201"/>
      <c r="R70" s="201"/>
      <c r="S70" s="201"/>
      <c r="T70" s="201"/>
      <c r="U70" s="201"/>
      <c r="V70" s="232">
        <f>SUM(V67:V69)</f>
        <v>0</v>
      </c>
    </row>
    <row r="71" spans="1:22" ht="15" customHeight="1" x14ac:dyDescent="0.2">
      <c r="A71" s="28">
        <v>734000</v>
      </c>
      <c r="B71" s="21">
        <v>2</v>
      </c>
      <c r="C71" s="21" t="s">
        <v>15</v>
      </c>
      <c r="D71" s="21"/>
      <c r="E71" s="21"/>
      <c r="F71" s="21"/>
      <c r="G71" s="21"/>
      <c r="H71" s="21"/>
      <c r="I71" s="21"/>
      <c r="J71" s="21"/>
      <c r="K71" s="21"/>
      <c r="L71" s="9"/>
      <c r="M71" s="9"/>
      <c r="N71" s="9"/>
      <c r="O71" s="46">
        <v>0</v>
      </c>
      <c r="P71" s="222"/>
      <c r="Q71" s="223"/>
      <c r="R71" s="223"/>
      <c r="S71" s="223"/>
      <c r="T71" s="223"/>
      <c r="U71" s="223"/>
      <c r="V71" s="224">
        <v>0</v>
      </c>
    </row>
    <row r="72" spans="1:22" ht="15" customHeight="1" x14ac:dyDescent="0.2">
      <c r="A72" s="28">
        <v>732000</v>
      </c>
      <c r="B72" s="21">
        <v>3</v>
      </c>
      <c r="C72" s="21" t="s">
        <v>19</v>
      </c>
      <c r="D72" s="21"/>
      <c r="E72" s="21"/>
      <c r="F72" s="21"/>
      <c r="G72" s="21"/>
      <c r="H72" s="21"/>
      <c r="I72" s="21"/>
      <c r="J72" s="21"/>
      <c r="K72" s="21"/>
      <c r="L72" s="9"/>
      <c r="M72" s="9"/>
      <c r="N72" s="9"/>
      <c r="O72" s="46">
        <v>0</v>
      </c>
      <c r="P72" s="222"/>
      <c r="Q72" s="223"/>
      <c r="R72" s="223"/>
      <c r="S72" s="223"/>
      <c r="T72" s="223"/>
      <c r="U72" s="223"/>
      <c r="V72" s="224">
        <v>0</v>
      </c>
    </row>
    <row r="73" spans="1:22" ht="15" customHeight="1" x14ac:dyDescent="0.2">
      <c r="A73" s="28">
        <v>719535</v>
      </c>
      <c r="B73" s="21">
        <v>4</v>
      </c>
      <c r="C73" s="21" t="s">
        <v>124</v>
      </c>
      <c r="D73" s="21"/>
      <c r="E73" s="21"/>
      <c r="F73" s="21"/>
      <c r="G73" s="21"/>
      <c r="H73" s="21"/>
      <c r="I73" s="21"/>
      <c r="J73" s="21"/>
      <c r="K73" s="21"/>
      <c r="L73" s="9"/>
      <c r="M73" s="9"/>
      <c r="N73" s="9"/>
      <c r="O73" s="46">
        <v>0</v>
      </c>
      <c r="P73" s="222"/>
      <c r="Q73" s="223"/>
      <c r="R73" s="223"/>
      <c r="S73" s="223"/>
      <c r="T73" s="223"/>
      <c r="U73" s="223"/>
      <c r="V73" s="224">
        <v>0</v>
      </c>
    </row>
    <row r="74" spans="1:22" ht="15" customHeight="1" x14ac:dyDescent="0.2">
      <c r="A74" s="28">
        <v>719540</v>
      </c>
      <c r="B74" s="21">
        <v>5</v>
      </c>
      <c r="C74" s="21" t="s">
        <v>157</v>
      </c>
      <c r="D74" s="21"/>
      <c r="E74" s="21"/>
      <c r="F74" s="21"/>
      <c r="G74" s="21"/>
      <c r="H74" s="21"/>
      <c r="I74" s="21"/>
      <c r="J74" s="21"/>
      <c r="K74" s="21"/>
      <c r="L74" s="9"/>
      <c r="M74" s="9"/>
      <c r="N74" s="9"/>
      <c r="O74" s="46">
        <v>0</v>
      </c>
      <c r="P74" s="222"/>
      <c r="Q74" s="223"/>
      <c r="R74" s="223"/>
      <c r="S74" s="223"/>
      <c r="T74" s="223"/>
      <c r="U74" s="223"/>
      <c r="V74" s="224">
        <v>0</v>
      </c>
    </row>
    <row r="75" spans="1:22" s="2" customFormat="1" x14ac:dyDescent="0.2">
      <c r="A75" s="28">
        <v>719545</v>
      </c>
      <c r="B75" s="21">
        <v>6</v>
      </c>
      <c r="C75" s="21" t="s">
        <v>158</v>
      </c>
      <c r="D75" s="21"/>
      <c r="E75" s="21"/>
      <c r="F75" s="21"/>
      <c r="G75" s="21"/>
      <c r="H75" s="21"/>
      <c r="I75" s="21"/>
      <c r="J75" s="21"/>
      <c r="K75" s="21"/>
      <c r="L75" s="20"/>
      <c r="M75" s="9"/>
      <c r="N75" s="9"/>
      <c r="O75" s="46">
        <v>0</v>
      </c>
      <c r="P75" s="222"/>
      <c r="Q75" s="223"/>
      <c r="R75" s="223"/>
      <c r="S75" s="223"/>
      <c r="T75" s="223"/>
      <c r="U75" s="223"/>
      <c r="V75" s="224">
        <v>0</v>
      </c>
    </row>
    <row r="76" spans="1:22" s="2" customFormat="1" x14ac:dyDescent="0.2">
      <c r="A76" s="28">
        <v>765900</v>
      </c>
      <c r="B76" s="21">
        <v>7</v>
      </c>
      <c r="C76" s="21" t="s">
        <v>54</v>
      </c>
      <c r="D76" s="21"/>
      <c r="E76" s="21"/>
      <c r="F76" s="21"/>
      <c r="G76" s="21"/>
      <c r="H76" s="21"/>
      <c r="I76" s="21"/>
      <c r="J76" s="21"/>
      <c r="K76" s="21"/>
      <c r="L76" s="20"/>
      <c r="M76" s="9"/>
      <c r="N76" s="9"/>
      <c r="O76" s="46">
        <v>0</v>
      </c>
      <c r="P76" s="222"/>
      <c r="Q76" s="223"/>
      <c r="R76" s="223"/>
      <c r="S76" s="223"/>
      <c r="T76" s="223"/>
      <c r="U76" s="223"/>
      <c r="V76" s="224">
        <v>0</v>
      </c>
    </row>
    <row r="77" spans="1:22" s="2" customFormat="1" x14ac:dyDescent="0.2">
      <c r="A77" s="28" t="s">
        <v>210</v>
      </c>
      <c r="B77" s="21">
        <v>8</v>
      </c>
      <c r="C77" s="21" t="s">
        <v>123</v>
      </c>
      <c r="D77" s="21"/>
      <c r="E77" s="21"/>
      <c r="F77" s="21"/>
      <c r="G77" s="21"/>
      <c r="H77" s="21"/>
      <c r="I77" s="21"/>
      <c r="J77" s="21"/>
      <c r="K77" s="21"/>
      <c r="L77" s="20"/>
      <c r="M77" s="9"/>
      <c r="N77" s="9"/>
      <c r="O77" s="46">
        <v>0</v>
      </c>
      <c r="P77" s="222"/>
      <c r="Q77" s="223"/>
      <c r="R77" s="223"/>
      <c r="S77" s="223"/>
      <c r="T77" s="223"/>
      <c r="U77" s="223"/>
      <c r="V77" s="224">
        <v>0</v>
      </c>
    </row>
    <row r="78" spans="1:22" s="2" customFormat="1" x14ac:dyDescent="0.2">
      <c r="A78" s="28"/>
      <c r="B78" s="21"/>
      <c r="C78" s="21"/>
      <c r="D78" s="21"/>
      <c r="E78" s="21"/>
      <c r="F78" s="21"/>
      <c r="G78" s="21"/>
      <c r="H78" s="21"/>
      <c r="I78" s="21"/>
      <c r="J78" s="21"/>
      <c r="K78" s="21"/>
      <c r="L78" s="20"/>
      <c r="M78" s="9"/>
      <c r="N78" s="9"/>
      <c r="O78" s="9"/>
      <c r="P78" s="233"/>
      <c r="Q78" s="9"/>
      <c r="R78" s="9"/>
      <c r="S78" s="9"/>
      <c r="T78" s="9"/>
      <c r="U78" s="9"/>
      <c r="V78" s="221"/>
    </row>
    <row r="79" spans="1:22" s="2" customFormat="1" x14ac:dyDescent="0.2">
      <c r="A79" s="28"/>
      <c r="B79" s="55" t="s">
        <v>47</v>
      </c>
      <c r="C79" s="55"/>
      <c r="D79" s="55"/>
      <c r="E79" s="55"/>
      <c r="F79" s="55"/>
      <c r="G79" s="55"/>
      <c r="H79" s="55"/>
      <c r="I79" s="55"/>
      <c r="J79" s="55"/>
      <c r="K79" s="55"/>
      <c r="L79" s="56"/>
      <c r="M79" s="58"/>
      <c r="N79" s="58"/>
      <c r="O79" s="57">
        <f>SUM(O70:O77)</f>
        <v>0</v>
      </c>
      <c r="P79" s="193"/>
      <c r="Q79" s="187"/>
      <c r="R79" s="187"/>
      <c r="S79" s="187"/>
      <c r="T79" s="187"/>
      <c r="U79" s="187"/>
      <c r="V79" s="189">
        <f>SUM(V70:V77)</f>
        <v>0</v>
      </c>
    </row>
    <row r="80" spans="1:22" s="2" customFormat="1" x14ac:dyDescent="0.2">
      <c r="A80" s="28"/>
      <c r="B80" s="21"/>
      <c r="C80" s="21"/>
      <c r="D80" s="21"/>
      <c r="E80" s="21"/>
      <c r="F80" s="21"/>
      <c r="G80" s="21"/>
      <c r="H80" s="21"/>
      <c r="I80" s="21"/>
      <c r="J80" s="21"/>
      <c r="K80" s="21"/>
      <c r="L80" s="20"/>
      <c r="M80" s="9"/>
      <c r="N80" s="9"/>
      <c r="O80" s="17"/>
      <c r="P80" s="234"/>
      <c r="Q80" s="235"/>
      <c r="R80" s="235"/>
      <c r="S80" s="235"/>
      <c r="T80" s="235"/>
      <c r="U80" s="235"/>
      <c r="V80" s="236"/>
    </row>
    <row r="81" spans="1:22" s="2" customFormat="1" x14ac:dyDescent="0.2">
      <c r="A81" s="28"/>
      <c r="B81" s="55" t="s">
        <v>48</v>
      </c>
      <c r="C81" s="55"/>
      <c r="D81" s="55"/>
      <c r="E81" s="55"/>
      <c r="F81" s="55"/>
      <c r="G81" s="55"/>
      <c r="H81" s="55"/>
      <c r="I81" s="55"/>
      <c r="J81" s="55"/>
      <c r="K81" s="55"/>
      <c r="L81" s="56"/>
      <c r="M81" s="58"/>
      <c r="N81" s="58"/>
      <c r="O81" s="57">
        <f>SUM(O40+O49+O55+O63+O79)</f>
        <v>0</v>
      </c>
      <c r="P81" s="193"/>
      <c r="Q81" s="187"/>
      <c r="R81" s="187"/>
      <c r="S81" s="187"/>
      <c r="T81" s="187"/>
      <c r="U81" s="187"/>
      <c r="V81" s="189">
        <f>SUM(V40+V49+V55+V63+V79)</f>
        <v>0</v>
      </c>
    </row>
    <row r="82" spans="1:22" s="2" customFormat="1" x14ac:dyDescent="0.2">
      <c r="A82" s="28"/>
      <c r="B82" s="21"/>
      <c r="C82" s="21"/>
      <c r="D82" s="21"/>
      <c r="E82" s="21"/>
      <c r="F82" s="21"/>
      <c r="G82" s="21"/>
      <c r="O82" s="17"/>
      <c r="P82" s="234"/>
      <c r="Q82" s="235"/>
      <c r="R82" s="235"/>
      <c r="S82" s="235"/>
      <c r="T82" s="235"/>
      <c r="U82" s="235"/>
      <c r="V82" s="236"/>
    </row>
    <row r="83" spans="1:22" s="2" customFormat="1" x14ac:dyDescent="0.2">
      <c r="A83" s="28">
        <v>786950</v>
      </c>
      <c r="B83" s="21" t="s">
        <v>16</v>
      </c>
      <c r="C83" s="21"/>
      <c r="D83" s="21"/>
      <c r="H83" s="21" t="s">
        <v>17</v>
      </c>
      <c r="J83" s="39">
        <v>0.1</v>
      </c>
      <c r="K83" s="9"/>
      <c r="L83" s="2" t="s">
        <v>18</v>
      </c>
      <c r="M83" s="41">
        <f>O81</f>
        <v>0</v>
      </c>
      <c r="O83" s="47">
        <f>SUM(J83*M83)</f>
        <v>0</v>
      </c>
      <c r="P83" s="193"/>
      <c r="Q83" s="187"/>
      <c r="R83" s="187"/>
      <c r="S83" s="187"/>
      <c r="T83" s="187"/>
      <c r="U83" s="187"/>
      <c r="V83" s="237">
        <f>V81*J83</f>
        <v>0</v>
      </c>
    </row>
    <row r="84" spans="1:22" s="2" customFormat="1" x14ac:dyDescent="0.2">
      <c r="A84" s="8"/>
      <c r="B84" s="21"/>
      <c r="C84" s="21"/>
      <c r="D84" s="21"/>
      <c r="E84" s="21"/>
      <c r="F84" s="21"/>
      <c r="G84" s="21"/>
      <c r="L84" s="9"/>
      <c r="M84" s="9"/>
      <c r="N84" s="9"/>
      <c r="O84" s="30"/>
      <c r="P84" s="203"/>
      <c r="Q84" s="204"/>
      <c r="R84" s="204"/>
      <c r="S84" s="204"/>
      <c r="T84" s="204"/>
      <c r="U84" s="204"/>
      <c r="V84" s="205"/>
    </row>
    <row r="85" spans="1:22" s="2" customFormat="1" ht="15.75" thickBot="1" x14ac:dyDescent="0.25">
      <c r="A85" s="8"/>
      <c r="B85" s="55" t="s">
        <v>49</v>
      </c>
      <c r="C85" s="55"/>
      <c r="D85" s="55"/>
      <c r="E85" s="55"/>
      <c r="F85" s="55"/>
      <c r="G85" s="55"/>
      <c r="H85" s="54"/>
      <c r="I85" s="54"/>
      <c r="J85" s="54"/>
      <c r="K85" s="54"/>
      <c r="L85" s="58"/>
      <c r="M85" s="58"/>
      <c r="N85" s="58"/>
      <c r="O85" s="57">
        <f>SUM(O81+O83)</f>
        <v>0</v>
      </c>
      <c r="P85" s="238" t="s">
        <v>211</v>
      </c>
      <c r="Q85" s="239"/>
      <c r="R85" s="239"/>
      <c r="S85" s="239"/>
      <c r="T85" s="239"/>
      <c r="U85" s="239"/>
      <c r="V85" s="240">
        <f>SUM(V81+V83)</f>
        <v>0</v>
      </c>
    </row>
    <row r="86" spans="1:22" s="2" customFormat="1" ht="15.75" thickBot="1" x14ac:dyDescent="0.25">
      <c r="A86" s="8"/>
    </row>
    <row r="87" spans="1:22" s="2" customFormat="1" ht="15.75" thickBot="1" x14ac:dyDescent="0.25">
      <c r="A87" s="1"/>
      <c r="B87" s="277" t="s">
        <v>40</v>
      </c>
      <c r="C87" s="278"/>
      <c r="D87" s="278"/>
      <c r="E87" s="278"/>
      <c r="F87" s="278"/>
      <c r="G87" s="278"/>
      <c r="H87" s="278"/>
      <c r="I87" s="278"/>
      <c r="J87" s="278"/>
      <c r="K87" s="278"/>
      <c r="L87" s="278"/>
      <c r="M87" s="278"/>
      <c r="N87" s="279"/>
      <c r="O87" s="241">
        <f>O85+V85</f>
        <v>0</v>
      </c>
      <c r="P87" s="245"/>
      <c r="Q87" s="245"/>
      <c r="R87" s="245"/>
      <c r="S87" s="245"/>
      <c r="T87" s="245"/>
      <c r="U87" s="245"/>
      <c r="V87" s="246"/>
    </row>
    <row r="88" spans="1:22" s="2" customFormat="1" x14ac:dyDescent="0.2">
      <c r="A88" s="1"/>
      <c r="L88" s="9"/>
      <c r="M88" s="9"/>
      <c r="N88" s="9"/>
      <c r="O88" s="9"/>
    </row>
    <row r="89" spans="1:22" s="2" customFormat="1" x14ac:dyDescent="0.2">
      <c r="A89" s="13"/>
      <c r="B89" s="272" t="s">
        <v>42</v>
      </c>
      <c r="C89" s="273"/>
      <c r="D89" s="273"/>
      <c r="E89" s="273"/>
      <c r="F89" s="273"/>
      <c r="G89" s="273"/>
      <c r="H89" s="273"/>
      <c r="I89" s="273"/>
      <c r="J89" s="273"/>
      <c r="K89" s="273"/>
      <c r="L89" s="273"/>
      <c r="M89" s="273"/>
      <c r="N89" s="273"/>
      <c r="O89" s="273"/>
      <c r="P89" s="255"/>
      <c r="Q89" s="255"/>
      <c r="R89" s="255"/>
      <c r="S89" s="255"/>
      <c r="T89" s="255"/>
      <c r="U89" s="255"/>
      <c r="V89" s="255"/>
    </row>
    <row r="90" spans="1:22" s="2" customFormat="1" x14ac:dyDescent="0.2">
      <c r="A90" s="13"/>
      <c r="B90" s="273"/>
      <c r="C90" s="273"/>
      <c r="D90" s="273"/>
      <c r="E90" s="273"/>
      <c r="F90" s="273"/>
      <c r="G90" s="273"/>
      <c r="H90" s="273"/>
      <c r="I90" s="273"/>
      <c r="J90" s="273"/>
      <c r="K90" s="273"/>
      <c r="L90" s="273"/>
      <c r="M90" s="273"/>
      <c r="N90" s="273"/>
      <c r="O90" s="273"/>
      <c r="P90" s="255"/>
      <c r="Q90" s="255"/>
      <c r="R90" s="255"/>
      <c r="S90" s="255"/>
      <c r="T90" s="255"/>
      <c r="U90" s="255"/>
      <c r="V90" s="255"/>
    </row>
    <row r="91" spans="1:22" s="2" customFormat="1" x14ac:dyDescent="0.2">
      <c r="A91" s="13"/>
      <c r="B91" s="273"/>
      <c r="C91" s="273"/>
      <c r="D91" s="273"/>
      <c r="E91" s="273"/>
      <c r="F91" s="273"/>
      <c r="G91" s="273"/>
      <c r="H91" s="273"/>
      <c r="I91" s="273"/>
      <c r="J91" s="273"/>
      <c r="K91" s="273"/>
      <c r="L91" s="273"/>
      <c r="M91" s="273"/>
      <c r="N91" s="273"/>
      <c r="O91" s="273"/>
      <c r="P91" s="255"/>
      <c r="Q91" s="255"/>
      <c r="R91" s="255"/>
      <c r="S91" s="255"/>
      <c r="T91" s="255"/>
      <c r="U91" s="255"/>
      <c r="V91" s="255"/>
    </row>
    <row r="92" spans="1:22" s="2" customFormat="1" x14ac:dyDescent="0.2">
      <c r="A92" s="13"/>
      <c r="B92" s="273"/>
      <c r="C92" s="273"/>
      <c r="D92" s="273"/>
      <c r="E92" s="273"/>
      <c r="F92" s="273"/>
      <c r="G92" s="273"/>
      <c r="H92" s="273"/>
      <c r="I92" s="273"/>
      <c r="J92" s="273"/>
      <c r="K92" s="273"/>
      <c r="L92" s="273"/>
      <c r="M92" s="273"/>
      <c r="N92" s="273"/>
      <c r="O92" s="273"/>
      <c r="P92" s="255"/>
      <c r="Q92" s="255"/>
      <c r="R92" s="255"/>
      <c r="S92" s="255"/>
      <c r="T92" s="255"/>
      <c r="U92" s="255"/>
      <c r="V92" s="255"/>
    </row>
    <row r="93" spans="1:22" s="2" customFormat="1" x14ac:dyDescent="0.2">
      <c r="A93" s="13"/>
      <c r="B93" s="273"/>
      <c r="C93" s="273"/>
      <c r="D93" s="273"/>
      <c r="E93" s="273"/>
      <c r="F93" s="273"/>
      <c r="G93" s="273"/>
      <c r="H93" s="273"/>
      <c r="I93" s="273"/>
      <c r="J93" s="273"/>
      <c r="K93" s="273"/>
      <c r="L93" s="273"/>
      <c r="M93" s="273"/>
      <c r="N93" s="273"/>
      <c r="O93" s="273"/>
      <c r="P93" s="255"/>
      <c r="Q93" s="255"/>
      <c r="R93" s="255"/>
      <c r="S93" s="255"/>
      <c r="T93" s="255"/>
      <c r="U93" s="255"/>
      <c r="V93" s="255"/>
    </row>
    <row r="94" spans="1:22" s="2" customFormat="1" x14ac:dyDescent="0.2">
      <c r="A94" s="13"/>
      <c r="B94" s="273"/>
      <c r="C94" s="273"/>
      <c r="D94" s="273"/>
      <c r="E94" s="273"/>
      <c r="F94" s="273"/>
      <c r="G94" s="273"/>
      <c r="H94" s="273"/>
      <c r="I94" s="273"/>
      <c r="J94" s="273"/>
      <c r="K94" s="273"/>
      <c r="L94" s="273"/>
      <c r="M94" s="273"/>
      <c r="N94" s="273"/>
      <c r="O94" s="273"/>
      <c r="P94" s="255"/>
      <c r="Q94" s="255"/>
      <c r="R94" s="255"/>
      <c r="S94" s="255"/>
      <c r="T94" s="255"/>
      <c r="U94" s="255"/>
      <c r="V94" s="255"/>
    </row>
    <row r="95" spans="1:22" s="2" customFormat="1" x14ac:dyDescent="0.2">
      <c r="A95" s="13"/>
      <c r="B95" s="273"/>
      <c r="C95" s="273"/>
      <c r="D95" s="273"/>
      <c r="E95" s="273"/>
      <c r="F95" s="273"/>
      <c r="G95" s="273"/>
      <c r="H95" s="273"/>
      <c r="I95" s="273"/>
      <c r="J95" s="273"/>
      <c r="K95" s="273"/>
      <c r="L95" s="273"/>
      <c r="M95" s="273"/>
      <c r="N95" s="273"/>
      <c r="O95" s="273"/>
      <c r="P95" s="255"/>
      <c r="Q95" s="255"/>
      <c r="R95" s="255"/>
      <c r="S95" s="255"/>
      <c r="T95" s="255"/>
      <c r="U95" s="255"/>
      <c r="V95" s="255"/>
    </row>
    <row r="96" spans="1:22" s="2" customFormat="1" x14ac:dyDescent="0.2">
      <c r="A96" s="13"/>
      <c r="B96" s="273"/>
      <c r="C96" s="273"/>
      <c r="D96" s="273"/>
      <c r="E96" s="273"/>
      <c r="F96" s="273"/>
      <c r="G96" s="273"/>
      <c r="H96" s="273"/>
      <c r="I96" s="273"/>
      <c r="J96" s="273"/>
      <c r="K96" s="273"/>
      <c r="L96" s="273"/>
      <c r="M96" s="273"/>
      <c r="N96" s="273"/>
      <c r="O96" s="273"/>
      <c r="P96" s="255"/>
      <c r="Q96" s="255"/>
      <c r="R96" s="255"/>
      <c r="S96" s="255"/>
      <c r="T96" s="255"/>
      <c r="U96" s="255"/>
      <c r="V96" s="255"/>
    </row>
    <row r="97" spans="1:22" s="2" customFormat="1" x14ac:dyDescent="0.2">
      <c r="A97" s="13"/>
      <c r="B97" s="273"/>
      <c r="C97" s="273"/>
      <c r="D97" s="273"/>
      <c r="E97" s="273"/>
      <c r="F97" s="273"/>
      <c r="G97" s="273"/>
      <c r="H97" s="273"/>
      <c r="I97" s="273"/>
      <c r="J97" s="273"/>
      <c r="K97" s="273"/>
      <c r="L97" s="273"/>
      <c r="M97" s="273"/>
      <c r="N97" s="273"/>
      <c r="O97" s="273"/>
      <c r="P97" s="255"/>
      <c r="Q97" s="255"/>
      <c r="R97" s="255"/>
      <c r="S97" s="255"/>
      <c r="T97" s="255"/>
      <c r="U97" s="255"/>
      <c r="V97" s="255"/>
    </row>
    <row r="98" spans="1:22" x14ac:dyDescent="0.2">
      <c r="A98" s="13"/>
      <c r="B98" s="2"/>
      <c r="C98" s="2"/>
      <c r="D98" s="2"/>
      <c r="E98" s="2"/>
      <c r="F98" s="2"/>
      <c r="G98" s="2"/>
      <c r="H98" s="2"/>
      <c r="I98" s="2"/>
      <c r="J98" s="2"/>
      <c r="K98" s="2"/>
      <c r="L98" s="9"/>
      <c r="M98" s="9"/>
      <c r="N98" s="9"/>
      <c r="O98" s="9"/>
    </row>
    <row r="99" spans="1:22" x14ac:dyDescent="0.2">
      <c r="A99" s="13"/>
      <c r="B99" s="2"/>
      <c r="C99" s="2"/>
      <c r="D99" s="2"/>
      <c r="E99" s="2"/>
      <c r="F99" s="2"/>
      <c r="G99" s="2"/>
      <c r="H99" s="2"/>
      <c r="I99" s="2"/>
      <c r="J99" s="2"/>
      <c r="K99" s="2"/>
      <c r="L99" s="9"/>
      <c r="M99" s="9"/>
      <c r="N99" s="9"/>
      <c r="O99" s="9"/>
    </row>
    <row r="100" spans="1:22" x14ac:dyDescent="0.2">
      <c r="A100" s="13"/>
      <c r="B100" s="2"/>
      <c r="C100" s="2"/>
      <c r="D100" s="2"/>
      <c r="E100" s="2"/>
      <c r="F100" s="2"/>
      <c r="G100" s="2"/>
      <c r="H100" s="2"/>
      <c r="I100" s="2"/>
      <c r="J100" s="2"/>
      <c r="K100" s="2"/>
      <c r="L100" s="9"/>
      <c r="M100" s="9"/>
      <c r="N100" s="9"/>
      <c r="O100" s="9"/>
    </row>
    <row r="101" spans="1:22" x14ac:dyDescent="0.2">
      <c r="A101" s="13"/>
      <c r="B101" s="2"/>
      <c r="C101" s="2"/>
      <c r="D101" s="2"/>
      <c r="E101" s="2"/>
      <c r="F101" s="2"/>
      <c r="G101" s="2"/>
      <c r="H101" s="2"/>
      <c r="I101" s="2"/>
      <c r="J101" s="2"/>
      <c r="K101" s="2"/>
      <c r="L101" s="9"/>
      <c r="M101" s="9"/>
      <c r="N101" s="9"/>
      <c r="O101" s="9"/>
    </row>
    <row r="102" spans="1:22" x14ac:dyDescent="0.2">
      <c r="A102" s="13"/>
      <c r="B102" s="2"/>
      <c r="C102" s="2"/>
      <c r="D102" s="2"/>
      <c r="E102" s="2"/>
      <c r="F102" s="2"/>
      <c r="G102" s="2"/>
      <c r="H102" s="2"/>
      <c r="I102" s="2"/>
      <c r="J102" s="2"/>
      <c r="K102" s="2"/>
      <c r="L102" s="9"/>
      <c r="M102" s="9"/>
      <c r="N102" s="9"/>
      <c r="O102" s="9"/>
    </row>
    <row r="103" spans="1:22" x14ac:dyDescent="0.2">
      <c r="A103" s="13"/>
      <c r="B103" s="2"/>
      <c r="C103" s="2"/>
      <c r="D103" s="2"/>
      <c r="E103" s="2"/>
      <c r="F103" s="2"/>
      <c r="G103" s="2"/>
      <c r="H103" s="2"/>
      <c r="I103" s="2"/>
      <c r="J103" s="2"/>
      <c r="K103" s="2"/>
      <c r="L103" s="9"/>
      <c r="M103" s="9"/>
      <c r="N103" s="9"/>
      <c r="O103" s="9"/>
    </row>
    <row r="104" spans="1:22" x14ac:dyDescent="0.2">
      <c r="A104" s="13"/>
      <c r="B104" s="2"/>
      <c r="C104" s="2"/>
      <c r="D104" s="2"/>
      <c r="E104" s="2"/>
      <c r="F104" s="2"/>
      <c r="G104" s="2"/>
      <c r="H104" s="2"/>
      <c r="I104" s="2"/>
      <c r="J104" s="2"/>
      <c r="K104" s="2"/>
      <c r="L104" s="9"/>
      <c r="M104" s="9"/>
      <c r="N104" s="9"/>
      <c r="O104" s="2"/>
    </row>
    <row r="105" spans="1:22" x14ac:dyDescent="0.2">
      <c r="A105" s="13"/>
      <c r="B105" s="2"/>
      <c r="C105" s="2"/>
      <c r="D105" s="2"/>
      <c r="E105" s="2"/>
      <c r="F105" s="2"/>
      <c r="G105" s="2"/>
      <c r="H105" s="2"/>
      <c r="I105" s="2"/>
      <c r="J105" s="2"/>
      <c r="K105" s="2"/>
      <c r="L105" s="9"/>
      <c r="M105" s="9"/>
      <c r="N105" s="9"/>
      <c r="O105" s="9"/>
    </row>
    <row r="106" spans="1:22" x14ac:dyDescent="0.2">
      <c r="A106" s="13"/>
      <c r="B106" s="2"/>
      <c r="C106" s="2"/>
      <c r="D106" s="2"/>
      <c r="E106" s="2"/>
      <c r="F106" s="2"/>
      <c r="G106" s="2"/>
      <c r="H106" s="2"/>
      <c r="I106" s="2"/>
      <c r="J106" s="2"/>
      <c r="K106" s="2"/>
      <c r="L106" s="9"/>
      <c r="M106" s="9"/>
      <c r="N106" s="9"/>
      <c r="O106" s="2"/>
    </row>
    <row r="107" spans="1:22" x14ac:dyDescent="0.2">
      <c r="A107" s="13"/>
      <c r="B107" s="2"/>
      <c r="C107" s="2"/>
      <c r="D107" s="2"/>
      <c r="E107" s="2"/>
      <c r="F107" s="2"/>
      <c r="G107" s="2"/>
      <c r="H107" s="2"/>
      <c r="I107" s="2"/>
      <c r="J107" s="9"/>
      <c r="K107" s="9"/>
      <c r="L107" s="9"/>
      <c r="M107" s="9"/>
      <c r="N107" s="9"/>
      <c r="O107" s="9"/>
    </row>
    <row r="108" spans="1:22" x14ac:dyDescent="0.2">
      <c r="A108" s="1"/>
      <c r="B108" s="2"/>
      <c r="C108" s="2"/>
      <c r="D108" s="2"/>
      <c r="E108" s="2"/>
      <c r="F108" s="2"/>
      <c r="G108" s="2"/>
      <c r="H108" s="2"/>
      <c r="I108" s="2"/>
      <c r="J108" s="2"/>
      <c r="K108" s="2"/>
      <c r="L108" s="9"/>
      <c r="M108" s="9"/>
      <c r="N108" s="9"/>
      <c r="O108" s="2"/>
    </row>
    <row r="109" spans="1:22" x14ac:dyDescent="0.2">
      <c r="A109" s="1"/>
      <c r="B109" s="2"/>
      <c r="C109" s="2"/>
      <c r="D109" s="2"/>
      <c r="E109" s="2"/>
      <c r="F109" s="2"/>
      <c r="G109" s="2"/>
      <c r="H109" s="2"/>
      <c r="I109" s="2"/>
      <c r="J109" s="2"/>
      <c r="K109" s="2"/>
      <c r="L109" s="9"/>
      <c r="M109" s="9"/>
      <c r="N109" s="9"/>
      <c r="O109" s="9"/>
    </row>
  </sheetData>
  <sheetProtection algorithmName="SHA-512" hashValue="cEBU9HhZ97CH9N9k8Y2cJusv6eT1MyPmkSbfZ0xVbQFKfLkAQB0Y+25j8ddxSTR90ngnfffqcK3vDjVzRcgdxw==" saltValue="LfW0hnvgGDF0F9bJSf3djw==" spinCount="100000" sheet="1" formatColumns="0"/>
  <mergeCells count="7">
    <mergeCell ref="B87:N87"/>
    <mergeCell ref="B89:V97"/>
    <mergeCell ref="J1:L1"/>
    <mergeCell ref="N1:O1"/>
    <mergeCell ref="A2:H2"/>
    <mergeCell ref="P4:V4"/>
    <mergeCell ref="H4:O4"/>
  </mergeCells>
  <phoneticPr fontId="2" type="noConversion"/>
  <printOptions gridLines="1"/>
  <pageMargins left="0.25" right="0.25" top="0.75" bottom="0.75" header="0.3" footer="0.3"/>
  <pageSetup scale="37" orientation="portrait" r:id="rId1"/>
  <headerFooter>
    <oddHeader>&amp;C&amp;"Tahoma,Regular"&amp;12Appalachian State University - Office of Sponsored Programs</oddHeader>
    <oddFooter>&amp;CPage &amp;P&amp;Rversion 07/2023</oddFooter>
  </headerFooter>
  <ignoredErrors>
    <ignoredError sqref="O63 O37 M37" emptyCellReference="1"/>
    <ignoredError sqref="C8:C13" unlockedFormula="1" emptyCellReference="1"/>
    <ignoredError sqref="I15:K17 B3 I8:I13 K8:K13 I18:K22 I14" unlockedFormula="1"/>
  </ignoredErrors>
  <legacyDrawing r:id="rId2"/>
  <extLst>
    <ext xmlns:mx="http://schemas.microsoft.com/office/mac/excel/2008/main" uri="{64002731-A6B0-56B0-2670-7721B7C09600}">
      <mx:PLV Mode="1" OnePage="0" WScale="10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11"/>
  <sheetViews>
    <sheetView view="pageLayout" zoomScale="70" zoomScaleNormal="70" zoomScaleSheetLayoutView="89" zoomScalePageLayoutView="70" workbookViewId="0">
      <selection activeCell="F24" sqref="F24"/>
    </sheetView>
  </sheetViews>
  <sheetFormatPr defaultColWidth="15.7109375" defaultRowHeight="15" x14ac:dyDescent="0.2"/>
  <cols>
    <col min="1" max="1" width="13.42578125" style="14" customWidth="1"/>
    <col min="2" max="2" width="14" style="3" customWidth="1"/>
    <col min="3" max="3" width="15.7109375" style="3" customWidth="1"/>
    <col min="4" max="4" width="8.7109375" style="3" customWidth="1"/>
    <col min="5" max="5" width="19.7109375" style="3" customWidth="1"/>
    <col min="6" max="6" width="10.7109375" style="3" customWidth="1"/>
    <col min="7" max="7" width="8.140625" style="3" customWidth="1"/>
    <col min="8" max="8" width="13.42578125" style="3" customWidth="1"/>
    <col min="9" max="9" width="5.42578125" style="3" customWidth="1"/>
    <col min="10" max="10" width="15.7109375" style="3" customWidth="1"/>
    <col min="11" max="11" width="5.28515625" style="3" customWidth="1"/>
    <col min="12" max="12" width="15.140625" style="3" customWidth="1"/>
    <col min="13" max="13" width="14.28515625" style="3" customWidth="1"/>
    <col min="14" max="14" width="15.7109375" style="3"/>
    <col min="15" max="15" width="19.140625" style="3" customWidth="1"/>
    <col min="16" max="16" width="12.5703125" style="3" bestFit="1" customWidth="1"/>
    <col min="17" max="17" width="6.7109375" style="3" bestFit="1" customWidth="1"/>
    <col min="18" max="18" width="11.140625" style="3" bestFit="1" customWidth="1"/>
    <col min="19" max="19" width="4.85546875" style="3" bestFit="1" customWidth="1"/>
    <col min="20" max="20" width="16.7109375" style="3" bestFit="1" customWidth="1"/>
    <col min="21" max="22" width="14.28515625" style="3" bestFit="1" customWidth="1"/>
    <col min="23" max="16384" width="15.7109375" style="3"/>
  </cols>
  <sheetData>
    <row r="1" spans="1:22" ht="19.5" x14ac:dyDescent="0.2">
      <c r="A1" s="108" t="s">
        <v>43</v>
      </c>
      <c r="B1" s="109"/>
      <c r="C1" s="109"/>
      <c r="D1" s="109"/>
      <c r="E1" s="109"/>
      <c r="F1" s="109"/>
      <c r="G1" s="109"/>
      <c r="H1" s="109"/>
      <c r="I1" s="109"/>
      <c r="J1" s="265" t="s">
        <v>169</v>
      </c>
      <c r="K1" s="266"/>
      <c r="L1" s="266"/>
      <c r="M1" s="253"/>
      <c r="N1" s="267" t="s">
        <v>170</v>
      </c>
      <c r="O1" s="268"/>
    </row>
    <row r="2" spans="1:22" x14ac:dyDescent="0.2">
      <c r="A2" s="263" t="s">
        <v>220</v>
      </c>
      <c r="B2" s="264"/>
      <c r="C2" s="264"/>
      <c r="D2" s="264"/>
      <c r="E2" s="264"/>
      <c r="F2" s="264"/>
      <c r="G2" s="264"/>
      <c r="H2" s="264"/>
      <c r="I2" s="109"/>
      <c r="J2" s="110" t="s">
        <v>2</v>
      </c>
      <c r="K2" s="111"/>
      <c r="L2" s="112"/>
      <c r="M2" s="113"/>
      <c r="N2" s="113"/>
      <c r="O2" s="109"/>
    </row>
    <row r="3" spans="1:22" ht="15.75" thickBot="1" x14ac:dyDescent="0.25">
      <c r="A3" s="1" t="s">
        <v>35</v>
      </c>
      <c r="B3" s="40" t="str">
        <f>'TDC FY 24-25'!B3</f>
        <v>Insert name</v>
      </c>
      <c r="C3" s="40"/>
      <c r="D3" s="40"/>
      <c r="E3" s="40"/>
      <c r="F3" s="40"/>
      <c r="G3" s="40"/>
      <c r="H3" s="40"/>
      <c r="I3" s="40"/>
      <c r="J3" s="41"/>
      <c r="K3" s="41"/>
      <c r="L3" s="41"/>
      <c r="M3" s="41"/>
      <c r="N3" s="40"/>
      <c r="O3" s="40"/>
    </row>
    <row r="4" spans="1:22" ht="15.75" thickBot="1" x14ac:dyDescent="0.25">
      <c r="A4" s="4"/>
      <c r="B4" s="5"/>
      <c r="C4" s="5"/>
      <c r="D4" s="5"/>
      <c r="E4" s="5"/>
      <c r="F4" s="5"/>
      <c r="G4" s="5"/>
      <c r="H4" s="274" t="s">
        <v>209</v>
      </c>
      <c r="I4" s="275"/>
      <c r="J4" s="275"/>
      <c r="K4" s="275"/>
      <c r="L4" s="275"/>
      <c r="M4" s="275"/>
      <c r="N4" s="275"/>
      <c r="O4" s="276"/>
      <c r="P4" s="280" t="s">
        <v>203</v>
      </c>
      <c r="Q4" s="281"/>
      <c r="R4" s="281"/>
      <c r="S4" s="281"/>
      <c r="T4" s="281"/>
      <c r="U4" s="281"/>
      <c r="V4" s="282"/>
    </row>
    <row r="5" spans="1:22" x14ac:dyDescent="0.2">
      <c r="A5" s="32"/>
      <c r="B5" s="2"/>
      <c r="C5" s="2"/>
      <c r="D5" s="2"/>
      <c r="E5" s="2"/>
      <c r="F5" s="2"/>
      <c r="G5" s="2"/>
      <c r="H5" s="6" t="s">
        <v>21</v>
      </c>
      <c r="I5" s="44" t="s">
        <v>28</v>
      </c>
      <c r="J5" s="6" t="s">
        <v>22</v>
      </c>
      <c r="K5" s="44" t="s">
        <v>28</v>
      </c>
      <c r="L5" s="27" t="s">
        <v>26</v>
      </c>
      <c r="M5" s="7" t="s">
        <v>27</v>
      </c>
      <c r="N5" s="7" t="s">
        <v>165</v>
      </c>
      <c r="O5" s="6" t="s">
        <v>33</v>
      </c>
      <c r="P5" s="176" t="s">
        <v>34</v>
      </c>
      <c r="Q5" s="177" t="s">
        <v>28</v>
      </c>
      <c r="R5" s="178" t="s">
        <v>22</v>
      </c>
      <c r="S5" s="177" t="s">
        <v>28</v>
      </c>
      <c r="T5" s="177" t="s">
        <v>204</v>
      </c>
      <c r="U5" s="179" t="s">
        <v>32</v>
      </c>
      <c r="V5" s="180" t="s">
        <v>23</v>
      </c>
    </row>
    <row r="6" spans="1:22" x14ac:dyDescent="0.2">
      <c r="A6" s="8"/>
      <c r="B6" s="2"/>
      <c r="C6" s="2"/>
      <c r="D6" s="2"/>
      <c r="E6" s="2"/>
      <c r="F6" s="2"/>
      <c r="G6" s="2"/>
      <c r="H6" s="6" t="s">
        <v>7</v>
      </c>
      <c r="I6" s="6"/>
      <c r="J6" s="6" t="s">
        <v>7</v>
      </c>
      <c r="K6" s="6"/>
      <c r="L6" s="27"/>
      <c r="M6" s="7" t="s">
        <v>25</v>
      </c>
      <c r="N6" s="7" t="s">
        <v>166</v>
      </c>
      <c r="O6" s="2"/>
      <c r="P6" s="176" t="s">
        <v>29</v>
      </c>
      <c r="Q6" s="178"/>
      <c r="R6" s="178" t="s">
        <v>29</v>
      </c>
      <c r="S6" s="178"/>
      <c r="T6" s="178" t="s">
        <v>205</v>
      </c>
      <c r="U6" s="179" t="s">
        <v>31</v>
      </c>
      <c r="V6" s="181"/>
    </row>
    <row r="7" spans="1:22" x14ac:dyDescent="0.2">
      <c r="A7" s="8" t="s">
        <v>39</v>
      </c>
      <c r="B7" s="21" t="s">
        <v>55</v>
      </c>
      <c r="C7" s="2"/>
      <c r="D7" s="2"/>
      <c r="E7" s="2"/>
      <c r="F7" s="2"/>
      <c r="G7" s="2"/>
      <c r="H7" s="21"/>
      <c r="I7" s="21"/>
      <c r="J7" s="21"/>
      <c r="K7" s="21"/>
      <c r="L7" s="9"/>
      <c r="M7" s="9"/>
      <c r="N7" s="9"/>
      <c r="O7" s="2"/>
      <c r="P7" s="182"/>
      <c r="Q7" s="183"/>
      <c r="R7" s="183"/>
      <c r="S7" s="183"/>
      <c r="T7" s="183"/>
      <c r="U7" s="183"/>
      <c r="V7" s="181"/>
    </row>
    <row r="8" spans="1:22" x14ac:dyDescent="0.2">
      <c r="A8" s="28">
        <v>611180</v>
      </c>
      <c r="B8" s="2">
        <v>1</v>
      </c>
      <c r="C8" s="40" t="str">
        <f>'TDC FY 24-25'!C8</f>
        <v>insert name</v>
      </c>
      <c r="D8" s="40"/>
      <c r="E8" s="40"/>
      <c r="F8" s="40"/>
      <c r="G8" s="2"/>
      <c r="H8" s="62">
        <v>0</v>
      </c>
      <c r="I8" s="50">
        <f t="shared" ref="I8:I13" si="0">H8*9</f>
        <v>0</v>
      </c>
      <c r="J8" s="62">
        <v>0</v>
      </c>
      <c r="K8" s="50">
        <f t="shared" ref="K8:K13" si="1">J8*3</f>
        <v>0</v>
      </c>
      <c r="L8" s="30">
        <f>('TDC FY 26-27'!L8)*0.03+('TDC FY 26-27'!L8)</f>
        <v>0</v>
      </c>
      <c r="M8" s="47">
        <f t="shared" ref="M8:M13" si="2">L8*H8+L8/9*3*J8</f>
        <v>0</v>
      </c>
      <c r="N8" s="155">
        <f>M8*'Fringe Rates'!$E$3</f>
        <v>0</v>
      </c>
      <c r="O8" s="47">
        <f t="shared" ref="O8:O13" si="3">N8+M8</f>
        <v>0</v>
      </c>
      <c r="P8" s="184">
        <v>0</v>
      </c>
      <c r="Q8" s="185">
        <f t="shared" ref="Q8:Q13" si="4">P8*9</f>
        <v>0</v>
      </c>
      <c r="R8" s="186">
        <v>0</v>
      </c>
      <c r="S8" s="185">
        <f t="shared" ref="S8:S13" si="5">R8*3</f>
        <v>0</v>
      </c>
      <c r="T8" s="187">
        <f>'TDC FY 24-25'!L8*P8+'TDC FY 24-25'!L8/9*3*R8</f>
        <v>0</v>
      </c>
      <c r="U8" s="188">
        <f>T8*'Fringe Rates'!$B$3</f>
        <v>0</v>
      </c>
      <c r="V8" s="189">
        <f t="shared" ref="V8:V13" si="6">T8+U8</f>
        <v>0</v>
      </c>
    </row>
    <row r="9" spans="1:22" x14ac:dyDescent="0.2">
      <c r="A9" s="28">
        <v>611180</v>
      </c>
      <c r="B9" s="2">
        <v>2</v>
      </c>
      <c r="C9" s="40" t="str">
        <f>'TDC FY 24-25'!C9</f>
        <v>insert name</v>
      </c>
      <c r="D9" s="40"/>
      <c r="E9" s="40"/>
      <c r="F9" s="40"/>
      <c r="G9" s="2"/>
      <c r="H9" s="62">
        <v>0</v>
      </c>
      <c r="I9" s="50">
        <f t="shared" si="0"/>
        <v>0</v>
      </c>
      <c r="J9" s="62">
        <v>0</v>
      </c>
      <c r="K9" s="50">
        <f t="shared" si="1"/>
        <v>0</v>
      </c>
      <c r="L9" s="30">
        <f>('TDC FY 26-27'!L9)*0.03+('TDC FY 26-27'!L9)</f>
        <v>0</v>
      </c>
      <c r="M9" s="47">
        <f t="shared" si="2"/>
        <v>0</v>
      </c>
      <c r="N9" s="155">
        <f>M9*'Fringe Rates'!$E$3</f>
        <v>0</v>
      </c>
      <c r="O9" s="47">
        <f t="shared" si="3"/>
        <v>0</v>
      </c>
      <c r="P9" s="184">
        <v>0</v>
      </c>
      <c r="Q9" s="185">
        <f t="shared" si="4"/>
        <v>0</v>
      </c>
      <c r="R9" s="186">
        <v>0</v>
      </c>
      <c r="S9" s="185">
        <f t="shared" si="5"/>
        <v>0</v>
      </c>
      <c r="T9" s="187">
        <f>'TDC FY 24-25'!L9*P9+'TDC FY 24-25'!L8/9*3*R9</f>
        <v>0</v>
      </c>
      <c r="U9" s="188">
        <f>T9*'Fringe Rates'!$B$3</f>
        <v>0</v>
      </c>
      <c r="V9" s="189">
        <f t="shared" si="6"/>
        <v>0</v>
      </c>
    </row>
    <row r="10" spans="1:22" x14ac:dyDescent="0.2">
      <c r="A10" s="28">
        <v>611180</v>
      </c>
      <c r="B10" s="2">
        <v>3</v>
      </c>
      <c r="C10" s="40" t="str">
        <f>'TDC FY 24-25'!C10</f>
        <v>insert name</v>
      </c>
      <c r="D10" s="40"/>
      <c r="E10" s="40"/>
      <c r="F10" s="40"/>
      <c r="G10" s="2"/>
      <c r="H10" s="62">
        <v>0</v>
      </c>
      <c r="I10" s="50">
        <f t="shared" si="0"/>
        <v>0</v>
      </c>
      <c r="J10" s="62">
        <v>0</v>
      </c>
      <c r="K10" s="50">
        <f t="shared" si="1"/>
        <v>0</v>
      </c>
      <c r="L10" s="30">
        <f>('TDC FY 26-27'!L10)*0.03+('TDC FY 26-27'!L10)</f>
        <v>0</v>
      </c>
      <c r="M10" s="47">
        <f t="shared" si="2"/>
        <v>0</v>
      </c>
      <c r="N10" s="155">
        <f>M10*'Fringe Rates'!$E$3</f>
        <v>0</v>
      </c>
      <c r="O10" s="47">
        <f t="shared" si="3"/>
        <v>0</v>
      </c>
      <c r="P10" s="184">
        <v>0</v>
      </c>
      <c r="Q10" s="185">
        <f t="shared" si="4"/>
        <v>0</v>
      </c>
      <c r="R10" s="186">
        <v>0</v>
      </c>
      <c r="S10" s="185">
        <f t="shared" si="5"/>
        <v>0</v>
      </c>
      <c r="T10" s="187">
        <f>'TDC FY 24-25'!L10*P10+'TDC FY 24-25'!L10/9*3*R10</f>
        <v>0</v>
      </c>
      <c r="U10" s="188">
        <f>T10*'Fringe Rates'!$B$3</f>
        <v>0</v>
      </c>
      <c r="V10" s="189">
        <f t="shared" si="6"/>
        <v>0</v>
      </c>
    </row>
    <row r="11" spans="1:22" x14ac:dyDescent="0.2">
      <c r="A11" s="28">
        <v>611180</v>
      </c>
      <c r="B11" s="2">
        <v>4</v>
      </c>
      <c r="C11" s="40" t="str">
        <f>'TDC FY 24-25'!C11</f>
        <v>insert name</v>
      </c>
      <c r="D11" s="40"/>
      <c r="E11" s="40"/>
      <c r="F11" s="40"/>
      <c r="G11" s="2"/>
      <c r="H11" s="62">
        <v>0</v>
      </c>
      <c r="I11" s="50">
        <f t="shared" si="0"/>
        <v>0</v>
      </c>
      <c r="J11" s="62">
        <v>0</v>
      </c>
      <c r="K11" s="50">
        <f t="shared" si="1"/>
        <v>0</v>
      </c>
      <c r="L11" s="30">
        <f>('TDC FY 26-27'!L11)*0.03+('TDC FY 26-27'!L11)</f>
        <v>0</v>
      </c>
      <c r="M11" s="47">
        <f t="shared" si="2"/>
        <v>0</v>
      </c>
      <c r="N11" s="155">
        <f>M11*'Fringe Rates'!$E$3</f>
        <v>0</v>
      </c>
      <c r="O11" s="47">
        <f t="shared" si="3"/>
        <v>0</v>
      </c>
      <c r="P11" s="184">
        <v>0</v>
      </c>
      <c r="Q11" s="185">
        <f t="shared" si="4"/>
        <v>0</v>
      </c>
      <c r="R11" s="186">
        <v>0</v>
      </c>
      <c r="S11" s="185">
        <f t="shared" si="5"/>
        <v>0</v>
      </c>
      <c r="T11" s="187">
        <f>'TDC FY 24-25'!L11*P11+'TDC FY 24-25'!L11/9*3*R11</f>
        <v>0</v>
      </c>
      <c r="U11" s="188">
        <f>T11*'Fringe Rates'!$B$3</f>
        <v>0</v>
      </c>
      <c r="V11" s="189">
        <f t="shared" si="6"/>
        <v>0</v>
      </c>
    </row>
    <row r="12" spans="1:22" x14ac:dyDescent="0.2">
      <c r="A12" s="28">
        <v>611180</v>
      </c>
      <c r="B12" s="2">
        <v>5</v>
      </c>
      <c r="C12" s="40" t="str">
        <f>'TDC FY 24-25'!C12</f>
        <v>insert name</v>
      </c>
      <c r="D12" s="40"/>
      <c r="E12" s="40"/>
      <c r="F12" s="40"/>
      <c r="G12" s="2"/>
      <c r="H12" s="62">
        <v>0</v>
      </c>
      <c r="I12" s="50">
        <f t="shared" si="0"/>
        <v>0</v>
      </c>
      <c r="J12" s="62">
        <v>0</v>
      </c>
      <c r="K12" s="50">
        <f t="shared" si="1"/>
        <v>0</v>
      </c>
      <c r="L12" s="30">
        <f>('TDC FY 26-27'!L12)*0.03+('TDC FY 26-27'!L12)</f>
        <v>0</v>
      </c>
      <c r="M12" s="47">
        <f t="shared" si="2"/>
        <v>0</v>
      </c>
      <c r="N12" s="155">
        <f>M12*'Fringe Rates'!$E$3</f>
        <v>0</v>
      </c>
      <c r="O12" s="47">
        <f t="shared" si="3"/>
        <v>0</v>
      </c>
      <c r="P12" s="184">
        <v>0</v>
      </c>
      <c r="Q12" s="185">
        <f t="shared" si="4"/>
        <v>0</v>
      </c>
      <c r="R12" s="186">
        <v>0</v>
      </c>
      <c r="S12" s="185">
        <f t="shared" si="5"/>
        <v>0</v>
      </c>
      <c r="T12" s="187">
        <f>'TDC FY 24-25'!L12*P12+'TDC FY 24-25'!L12/9*3*R12</f>
        <v>0</v>
      </c>
      <c r="U12" s="188">
        <f>T12*'Fringe Rates'!$B$3</f>
        <v>0</v>
      </c>
      <c r="V12" s="189">
        <f t="shared" si="6"/>
        <v>0</v>
      </c>
    </row>
    <row r="13" spans="1:22" x14ac:dyDescent="0.2">
      <c r="A13" s="28">
        <v>611180</v>
      </c>
      <c r="B13" s="2">
        <v>6</v>
      </c>
      <c r="C13" s="40" t="str">
        <f>'TDC FY 24-25'!C13</f>
        <v>insert name</v>
      </c>
      <c r="D13" s="40"/>
      <c r="E13" s="40"/>
      <c r="F13" s="40"/>
      <c r="G13" s="2"/>
      <c r="H13" s="62">
        <v>0</v>
      </c>
      <c r="I13" s="50">
        <f t="shared" si="0"/>
        <v>0</v>
      </c>
      <c r="J13" s="62">
        <v>0</v>
      </c>
      <c r="K13" s="50">
        <f t="shared" si="1"/>
        <v>0</v>
      </c>
      <c r="L13" s="30">
        <f>('TDC FY 26-27'!L13)*0.03+('TDC FY 26-27'!L13)</f>
        <v>0</v>
      </c>
      <c r="M13" s="47">
        <f t="shared" si="2"/>
        <v>0</v>
      </c>
      <c r="N13" s="155">
        <f>M13*'Fringe Rates'!$E$3</f>
        <v>0</v>
      </c>
      <c r="O13" s="47">
        <f t="shared" si="3"/>
        <v>0</v>
      </c>
      <c r="P13" s="184">
        <v>0</v>
      </c>
      <c r="Q13" s="185">
        <f t="shared" si="4"/>
        <v>0</v>
      </c>
      <c r="R13" s="186">
        <v>0</v>
      </c>
      <c r="S13" s="185">
        <f t="shared" si="5"/>
        <v>0</v>
      </c>
      <c r="T13" s="187">
        <f>'TDC FY 24-25'!L13*P13+'TDC FY 24-25'!L13/9*3*R13</f>
        <v>0</v>
      </c>
      <c r="U13" s="188">
        <f>T13*'Fringe Rates'!$B$3</f>
        <v>0</v>
      </c>
      <c r="V13" s="189">
        <f t="shared" si="6"/>
        <v>0</v>
      </c>
    </row>
    <row r="14" spans="1:22" x14ac:dyDescent="0.2">
      <c r="A14" s="28"/>
      <c r="B14" s="2"/>
      <c r="C14" s="21"/>
      <c r="D14" s="21"/>
      <c r="E14" s="2"/>
      <c r="F14" s="2"/>
      <c r="G14" s="2"/>
      <c r="H14" s="21"/>
      <c r="I14" s="21"/>
      <c r="J14" s="21"/>
      <c r="K14" s="21"/>
      <c r="L14" s="9"/>
      <c r="M14" s="9"/>
      <c r="N14" s="9"/>
      <c r="O14" s="10"/>
      <c r="P14" s="190"/>
      <c r="Q14" s="191"/>
      <c r="R14" s="191"/>
      <c r="S14" s="191"/>
      <c r="T14" s="191"/>
      <c r="U14" s="191"/>
      <c r="V14" s="192"/>
    </row>
    <row r="15" spans="1:22" x14ac:dyDescent="0.2">
      <c r="A15" s="28"/>
      <c r="B15" s="55" t="s">
        <v>56</v>
      </c>
      <c r="C15" s="55"/>
      <c r="D15" s="55"/>
      <c r="E15" s="54"/>
      <c r="F15" s="54"/>
      <c r="G15" s="54"/>
      <c r="H15" s="55"/>
      <c r="I15" s="55"/>
      <c r="J15" s="55"/>
      <c r="K15" s="55"/>
      <c r="L15" s="58"/>
      <c r="M15" s="57">
        <f>SUM(M8:M13)</f>
        <v>0</v>
      </c>
      <c r="N15" s="57">
        <f>SUM(N8:N13)</f>
        <v>0</v>
      </c>
      <c r="O15" s="57">
        <f>SUM(O8:O13)</f>
        <v>0</v>
      </c>
      <c r="P15" s="193"/>
      <c r="Q15" s="187"/>
      <c r="R15" s="187"/>
      <c r="S15" s="187"/>
      <c r="T15" s="187">
        <f>SUM(T8:T13)</f>
        <v>0</v>
      </c>
      <c r="U15" s="187">
        <f>SUM(U8:U13)</f>
        <v>0</v>
      </c>
      <c r="V15" s="189">
        <f>SUM(V8:V13)</f>
        <v>0</v>
      </c>
    </row>
    <row r="16" spans="1:22" x14ac:dyDescent="0.2">
      <c r="A16" s="28"/>
      <c r="B16" s="21"/>
      <c r="C16" s="21"/>
      <c r="D16" s="21"/>
      <c r="E16" s="21"/>
      <c r="F16" s="21"/>
      <c r="G16" s="21"/>
      <c r="H16" s="37" t="s">
        <v>30</v>
      </c>
      <c r="I16" s="43" t="s">
        <v>28</v>
      </c>
      <c r="J16" s="21"/>
      <c r="K16" s="21"/>
      <c r="L16" s="27" t="s">
        <v>26</v>
      </c>
      <c r="M16" s="7" t="s">
        <v>27</v>
      </c>
      <c r="N16" s="7" t="s">
        <v>32</v>
      </c>
      <c r="O16" s="6" t="s">
        <v>33</v>
      </c>
      <c r="P16" s="194" t="s">
        <v>30</v>
      </c>
      <c r="Q16" s="195" t="s">
        <v>28</v>
      </c>
      <c r="R16" s="6"/>
      <c r="S16" s="6"/>
      <c r="T16" s="44" t="s">
        <v>204</v>
      </c>
      <c r="U16" s="44" t="s">
        <v>167</v>
      </c>
      <c r="V16" s="196" t="s">
        <v>23</v>
      </c>
    </row>
    <row r="17" spans="1:22" x14ac:dyDescent="0.2">
      <c r="A17" s="28"/>
      <c r="B17" s="21" t="s">
        <v>64</v>
      </c>
      <c r="C17" s="21"/>
      <c r="D17" s="21"/>
      <c r="E17" s="21"/>
      <c r="F17" s="21"/>
      <c r="G17" s="21"/>
      <c r="H17" s="37" t="s">
        <v>29</v>
      </c>
      <c r="I17" s="37"/>
      <c r="J17" s="21"/>
      <c r="K17" s="21"/>
      <c r="L17" s="27"/>
      <c r="M17" s="7" t="s">
        <v>25</v>
      </c>
      <c r="N17" s="7" t="s">
        <v>31</v>
      </c>
      <c r="O17" s="2"/>
      <c r="P17" s="194" t="s">
        <v>29</v>
      </c>
      <c r="Q17" s="197"/>
      <c r="R17" s="2"/>
      <c r="S17" s="2"/>
      <c r="T17" s="44" t="s">
        <v>205</v>
      </c>
      <c r="U17" s="44" t="s">
        <v>31</v>
      </c>
      <c r="V17" s="198"/>
    </row>
    <row r="18" spans="1:22" x14ac:dyDescent="0.2">
      <c r="A18" s="28">
        <v>612120</v>
      </c>
      <c r="B18" s="2">
        <v>1</v>
      </c>
      <c r="C18" s="40" t="str">
        <f>'TDC FY 24-25'!C18</f>
        <v>insert name</v>
      </c>
      <c r="D18" s="40"/>
      <c r="E18" s="39"/>
      <c r="F18" s="39"/>
      <c r="G18" s="2"/>
      <c r="H18" s="62">
        <v>0</v>
      </c>
      <c r="I18" s="50">
        <f>H18*12</f>
        <v>0</v>
      </c>
      <c r="J18" s="33"/>
      <c r="K18" s="33"/>
      <c r="L18" s="30">
        <f>('TDC FY 26-27'!L18)*0.03+('TDC FY 26-27'!L18)</f>
        <v>0</v>
      </c>
      <c r="M18" s="49">
        <f>H18*L18</f>
        <v>0</v>
      </c>
      <c r="N18" s="156">
        <f>M18*'Fringe Rates'!$E$5</f>
        <v>0</v>
      </c>
      <c r="O18" s="47">
        <f>N18+M18</f>
        <v>0</v>
      </c>
      <c r="P18" s="199">
        <v>0</v>
      </c>
      <c r="Q18" s="200">
        <f>P18*12</f>
        <v>0</v>
      </c>
      <c r="R18" s="201"/>
      <c r="S18" s="201"/>
      <c r="T18" s="187">
        <f>'TDC FY 24-25'!L18*P18</f>
        <v>0</v>
      </c>
      <c r="U18" s="202">
        <f>T18*'Fringe Rates'!$B$5</f>
        <v>0</v>
      </c>
      <c r="V18" s="189">
        <f>T18+U18</f>
        <v>0</v>
      </c>
    </row>
    <row r="19" spans="1:22" x14ac:dyDescent="0.2">
      <c r="A19" s="28">
        <v>612120</v>
      </c>
      <c r="B19" s="2">
        <v>2</v>
      </c>
      <c r="C19" s="40" t="str">
        <f>'TDC FY 24-25'!C19</f>
        <v>insert name</v>
      </c>
      <c r="D19" s="40"/>
      <c r="E19" s="39"/>
      <c r="F19" s="39"/>
      <c r="G19" s="2"/>
      <c r="H19" s="62">
        <v>0</v>
      </c>
      <c r="I19" s="50">
        <f>H19*12</f>
        <v>0</v>
      </c>
      <c r="J19" s="33"/>
      <c r="K19" s="33"/>
      <c r="L19" s="30">
        <f>('TDC FY 26-27'!L19)*0.03+('TDC FY 26-27'!L19)</f>
        <v>0</v>
      </c>
      <c r="M19" s="49">
        <f>H19*L19</f>
        <v>0</v>
      </c>
      <c r="N19" s="156">
        <f>M19*'Fringe Rates'!$E$5</f>
        <v>0</v>
      </c>
      <c r="O19" s="47">
        <f>N19+M19</f>
        <v>0</v>
      </c>
      <c r="P19" s="199">
        <v>0</v>
      </c>
      <c r="Q19" s="200">
        <f>P19*12</f>
        <v>0</v>
      </c>
      <c r="R19" s="201"/>
      <c r="S19" s="201"/>
      <c r="T19" s="187">
        <f>'TDC FY 24-25'!L19*P19</f>
        <v>0</v>
      </c>
      <c r="U19" s="202">
        <f>T19*'Fringe Rates'!$B$5</f>
        <v>0</v>
      </c>
      <c r="V19" s="189">
        <f>T19+U19</f>
        <v>0</v>
      </c>
    </row>
    <row r="20" spans="1:22" x14ac:dyDescent="0.2">
      <c r="A20" s="28">
        <v>612120</v>
      </c>
      <c r="B20" s="2">
        <v>3</v>
      </c>
      <c r="C20" s="40" t="str">
        <f>'TDC FY 24-25'!C20</f>
        <v>insert name</v>
      </c>
      <c r="D20" s="40"/>
      <c r="E20" s="39"/>
      <c r="F20" s="39"/>
      <c r="G20" s="2"/>
      <c r="H20" s="62">
        <v>0</v>
      </c>
      <c r="I20" s="50">
        <f>H20*12</f>
        <v>0</v>
      </c>
      <c r="J20" s="33"/>
      <c r="K20" s="33"/>
      <c r="L20" s="30">
        <f>('TDC FY 26-27'!L20)*0.03+('TDC FY 26-27'!L20)</f>
        <v>0</v>
      </c>
      <c r="M20" s="49">
        <f>H20*L20</f>
        <v>0</v>
      </c>
      <c r="N20" s="156">
        <f>M20*'Fringe Rates'!$E$5</f>
        <v>0</v>
      </c>
      <c r="O20" s="47">
        <f>N20+M20</f>
        <v>0</v>
      </c>
      <c r="P20" s="199">
        <v>0</v>
      </c>
      <c r="Q20" s="200">
        <f>P20*12</f>
        <v>0</v>
      </c>
      <c r="R20" s="201"/>
      <c r="S20" s="201"/>
      <c r="T20" s="187">
        <f>'TDC FY 24-25'!L20*P20</f>
        <v>0</v>
      </c>
      <c r="U20" s="202">
        <f>T20*'Fringe Rates'!$B$5</f>
        <v>0</v>
      </c>
      <c r="V20" s="189">
        <f>T20+U20</f>
        <v>0</v>
      </c>
    </row>
    <row r="21" spans="1:22" x14ac:dyDescent="0.2">
      <c r="A21" s="28">
        <v>612120</v>
      </c>
      <c r="B21" s="2">
        <v>4</v>
      </c>
      <c r="C21" s="40" t="str">
        <f>'TDC FY 24-25'!C21</f>
        <v>insert name</v>
      </c>
      <c r="D21" s="40"/>
      <c r="E21" s="39"/>
      <c r="F21" s="39"/>
      <c r="G21" s="2"/>
      <c r="H21" s="62">
        <v>0</v>
      </c>
      <c r="I21" s="50">
        <f>H21*12</f>
        <v>0</v>
      </c>
      <c r="J21" s="33"/>
      <c r="K21" s="33"/>
      <c r="L21" s="30">
        <f>('TDC FY 26-27'!L21)*0.03+('TDC FY 26-27'!L21)</f>
        <v>0</v>
      </c>
      <c r="M21" s="49">
        <f>H21*L21</f>
        <v>0</v>
      </c>
      <c r="N21" s="156">
        <f>M21*'Fringe Rates'!$E$5</f>
        <v>0</v>
      </c>
      <c r="O21" s="47">
        <f>N21+M21</f>
        <v>0</v>
      </c>
      <c r="P21" s="199">
        <v>0</v>
      </c>
      <c r="Q21" s="200">
        <f>P21*12</f>
        <v>0</v>
      </c>
      <c r="R21" s="201"/>
      <c r="S21" s="201"/>
      <c r="T21" s="187">
        <f>'TDC FY 24-25'!L21*P21</f>
        <v>0</v>
      </c>
      <c r="U21" s="202">
        <f>T21*'Fringe Rates'!$B$5</f>
        <v>0</v>
      </c>
      <c r="V21" s="189">
        <f>T21+U21</f>
        <v>0</v>
      </c>
    </row>
    <row r="22" spans="1:22" x14ac:dyDescent="0.2">
      <c r="A22" s="28">
        <v>612120</v>
      </c>
      <c r="B22" s="2">
        <v>5</v>
      </c>
      <c r="C22" s="40" t="str">
        <f>'TDC FY 24-25'!C22</f>
        <v>insert name</v>
      </c>
      <c r="D22" s="40"/>
      <c r="E22" s="39"/>
      <c r="F22" s="39"/>
      <c r="G22" s="2"/>
      <c r="H22" s="62">
        <v>0</v>
      </c>
      <c r="I22" s="50">
        <f>H22*12</f>
        <v>0</v>
      </c>
      <c r="J22" s="33"/>
      <c r="K22" s="33"/>
      <c r="L22" s="30">
        <f>('TDC FY 26-27'!L22)*0.03+('TDC FY 26-27'!L22)</f>
        <v>0</v>
      </c>
      <c r="M22" s="49">
        <f>H22*L22</f>
        <v>0</v>
      </c>
      <c r="N22" s="156">
        <f>M22*'Fringe Rates'!$E$5</f>
        <v>0</v>
      </c>
      <c r="O22" s="47">
        <f>N22+M22</f>
        <v>0</v>
      </c>
      <c r="P22" s="199">
        <v>0</v>
      </c>
      <c r="Q22" s="200">
        <f>P22*12</f>
        <v>0</v>
      </c>
      <c r="R22" s="201"/>
      <c r="S22" s="201"/>
      <c r="T22" s="187">
        <f>'TDC FY 24-25'!L22*P22</f>
        <v>0</v>
      </c>
      <c r="U22" s="202">
        <f>T22*'Fringe Rates'!$B$5</f>
        <v>0</v>
      </c>
      <c r="V22" s="189">
        <f>T22+U22</f>
        <v>0</v>
      </c>
    </row>
    <row r="23" spans="1:22" x14ac:dyDescent="0.2">
      <c r="A23" s="28"/>
      <c r="B23" s="2"/>
      <c r="C23" s="21"/>
      <c r="D23" s="21"/>
      <c r="E23" s="2"/>
      <c r="F23" s="2"/>
      <c r="G23" s="2"/>
      <c r="H23" s="19"/>
      <c r="I23" s="19"/>
      <c r="J23" s="19"/>
      <c r="K23" s="19"/>
      <c r="L23" s="10"/>
      <c r="M23" s="9"/>
      <c r="N23" s="9"/>
      <c r="O23" s="10"/>
      <c r="P23" s="203"/>
      <c r="Q23" s="204"/>
      <c r="R23" s="204"/>
      <c r="S23" s="204"/>
      <c r="T23" s="204"/>
      <c r="U23" s="204"/>
      <c r="V23" s="205"/>
    </row>
    <row r="24" spans="1:22" x14ac:dyDescent="0.2">
      <c r="A24" s="28"/>
      <c r="B24" s="55" t="s">
        <v>58</v>
      </c>
      <c r="C24" s="55"/>
      <c r="D24" s="55"/>
      <c r="E24" s="54"/>
      <c r="F24" s="54"/>
      <c r="G24" s="54"/>
      <c r="H24" s="55"/>
      <c r="I24" s="55"/>
      <c r="J24" s="55"/>
      <c r="K24" s="55"/>
      <c r="L24" s="58"/>
      <c r="M24" s="57">
        <f>SUM(M18:M22)</f>
        <v>0</v>
      </c>
      <c r="N24" s="57">
        <f>SUM(N18:N22)</f>
        <v>0</v>
      </c>
      <c r="O24" s="57">
        <f>SUM(O18:O22)</f>
        <v>0</v>
      </c>
      <c r="P24" s="193"/>
      <c r="Q24" s="187"/>
      <c r="R24" s="187"/>
      <c r="S24" s="187"/>
      <c r="T24" s="187">
        <f>SUM(T18:T22)</f>
        <v>0</v>
      </c>
      <c r="U24" s="187">
        <f>SUM(U18:U22)</f>
        <v>0</v>
      </c>
      <c r="V24" s="189">
        <f>SUM(V18:V22)</f>
        <v>0</v>
      </c>
    </row>
    <row r="25" spans="1:22" x14ac:dyDescent="0.2">
      <c r="A25" s="28"/>
      <c r="B25" s="21"/>
      <c r="C25" s="21" t="s">
        <v>163</v>
      </c>
      <c r="D25" s="21"/>
      <c r="E25" s="21"/>
      <c r="F25" s="21"/>
      <c r="G25" s="21"/>
      <c r="H25" s="21"/>
      <c r="I25" s="21"/>
      <c r="J25" s="21"/>
      <c r="K25" s="21"/>
      <c r="L25" s="20"/>
      <c r="M25" s="29"/>
      <c r="N25" s="11"/>
      <c r="O25" s="29"/>
      <c r="P25" s="190"/>
      <c r="Q25" s="191"/>
      <c r="R25" s="191"/>
      <c r="S25" s="191"/>
      <c r="T25" s="191"/>
      <c r="U25" s="191"/>
      <c r="V25" s="192"/>
    </row>
    <row r="26" spans="1:22" s="2" customFormat="1" x14ac:dyDescent="0.2">
      <c r="A26" s="28"/>
      <c r="B26" s="21"/>
      <c r="C26" s="21"/>
      <c r="D26" s="21"/>
      <c r="E26" s="21"/>
      <c r="F26" s="21"/>
      <c r="G26" s="21"/>
      <c r="H26" s="24" t="s">
        <v>36</v>
      </c>
      <c r="I26" s="21"/>
      <c r="J26" s="24" t="s">
        <v>22</v>
      </c>
      <c r="K26" s="21"/>
      <c r="L26" s="27" t="s">
        <v>5</v>
      </c>
      <c r="M26" s="7" t="s">
        <v>27</v>
      </c>
      <c r="N26" s="7" t="s">
        <v>32</v>
      </c>
      <c r="O26" s="6" t="s">
        <v>33</v>
      </c>
      <c r="P26" s="206" t="s">
        <v>36</v>
      </c>
      <c r="Q26" s="21"/>
      <c r="R26" s="24" t="s">
        <v>22</v>
      </c>
      <c r="S26" s="6"/>
      <c r="T26" s="44" t="s">
        <v>204</v>
      </c>
      <c r="U26" s="44" t="s">
        <v>167</v>
      </c>
      <c r="V26" s="196" t="s">
        <v>23</v>
      </c>
    </row>
    <row r="27" spans="1:22" s="2" customFormat="1" x14ac:dyDescent="0.2">
      <c r="A27" s="28"/>
      <c r="B27" s="21"/>
      <c r="C27" s="21"/>
      <c r="D27" s="21"/>
      <c r="E27" s="21"/>
      <c r="F27" s="21"/>
      <c r="G27" s="21"/>
      <c r="H27" s="24" t="s">
        <v>37</v>
      </c>
      <c r="I27" s="24"/>
      <c r="J27" s="24" t="s">
        <v>38</v>
      </c>
      <c r="K27" s="24"/>
      <c r="L27" s="27"/>
      <c r="M27" s="7" t="s">
        <v>25</v>
      </c>
      <c r="N27" s="7" t="s">
        <v>31</v>
      </c>
      <c r="P27" s="206" t="s">
        <v>37</v>
      </c>
      <c r="Q27" s="24"/>
      <c r="R27" s="24" t="s">
        <v>38</v>
      </c>
      <c r="T27" s="44" t="s">
        <v>205</v>
      </c>
      <c r="U27" s="44" t="s">
        <v>31</v>
      </c>
      <c r="V27" s="198"/>
    </row>
    <row r="28" spans="1:22" x14ac:dyDescent="0.2">
      <c r="A28" s="28"/>
      <c r="B28" s="21" t="s">
        <v>59</v>
      </c>
      <c r="C28" s="21"/>
      <c r="D28" s="21"/>
      <c r="E28" s="21"/>
      <c r="F28" s="21"/>
      <c r="G28" s="21"/>
      <c r="H28" s="21"/>
      <c r="I28" s="21"/>
      <c r="J28" s="21"/>
      <c r="K28" s="21"/>
      <c r="L28" s="9"/>
      <c r="M28" s="9"/>
      <c r="N28" s="9"/>
      <c r="O28" s="30"/>
      <c r="P28" s="203"/>
      <c r="Q28" s="204"/>
      <c r="R28" s="204"/>
      <c r="S28" s="204"/>
      <c r="T28" s="204"/>
      <c r="U28" s="204"/>
      <c r="V28" s="205"/>
    </row>
    <row r="29" spans="1:22" x14ac:dyDescent="0.2">
      <c r="A29" s="28">
        <v>614520</v>
      </c>
      <c r="B29" s="21">
        <v>1</v>
      </c>
      <c r="C29" s="21" t="s">
        <v>60</v>
      </c>
      <c r="D29" s="21"/>
      <c r="E29" s="21"/>
      <c r="F29" s="21"/>
      <c r="G29" s="21"/>
      <c r="H29" s="34">
        <v>0</v>
      </c>
      <c r="I29" s="2"/>
      <c r="J29" s="34">
        <v>0</v>
      </c>
      <c r="K29" s="34"/>
      <c r="L29" s="25">
        <v>0</v>
      </c>
      <c r="M29" s="47">
        <f>H29*L29+J29*L29</f>
        <v>0</v>
      </c>
      <c r="N29" s="156">
        <f>M29*'Fringe Rates'!$E$7</f>
        <v>0</v>
      </c>
      <c r="O29" s="47">
        <f>M29+N29</f>
        <v>0</v>
      </c>
      <c r="P29" s="207">
        <v>0</v>
      </c>
      <c r="Q29" s="187"/>
      <c r="R29" s="208">
        <v>0</v>
      </c>
      <c r="S29" s="187"/>
      <c r="T29" s="187">
        <f>L29*(P29+R29)</f>
        <v>0</v>
      </c>
      <c r="U29" s="202">
        <f>T29*'Fringe Rates'!$B$7</f>
        <v>0</v>
      </c>
      <c r="V29" s="189">
        <f>T29+U29</f>
        <v>0</v>
      </c>
    </row>
    <row r="30" spans="1:22" x14ac:dyDescent="0.2">
      <c r="A30" s="28">
        <v>614520</v>
      </c>
      <c r="B30" s="21">
        <v>2</v>
      </c>
      <c r="C30" s="21" t="s">
        <v>60</v>
      </c>
      <c r="D30" s="21"/>
      <c r="E30" s="21"/>
      <c r="F30" s="21"/>
      <c r="G30" s="21"/>
      <c r="H30" s="34">
        <v>0</v>
      </c>
      <c r="I30" s="2"/>
      <c r="J30" s="34">
        <v>0</v>
      </c>
      <c r="K30" s="34"/>
      <c r="L30" s="25">
        <v>0</v>
      </c>
      <c r="M30" s="47">
        <f>H30*L30+J30*L30</f>
        <v>0</v>
      </c>
      <c r="N30" s="156">
        <f>M30*'Fringe Rates'!$E$7</f>
        <v>0</v>
      </c>
      <c r="O30" s="47">
        <f>M30+N30</f>
        <v>0</v>
      </c>
      <c r="P30" s="207">
        <v>0</v>
      </c>
      <c r="Q30" s="187"/>
      <c r="R30" s="208">
        <v>0</v>
      </c>
      <c r="S30" s="187"/>
      <c r="T30" s="187">
        <f t="shared" ref="T30:T35" si="7">L30*(P30+R30)</f>
        <v>0</v>
      </c>
      <c r="U30" s="202">
        <f>T30*'Fringe Rates'!$B$7</f>
        <v>0</v>
      </c>
      <c r="V30" s="189">
        <f>T30+U30</f>
        <v>0</v>
      </c>
    </row>
    <row r="31" spans="1:22" x14ac:dyDescent="0.2">
      <c r="A31" s="28">
        <v>614520</v>
      </c>
      <c r="B31" s="21">
        <v>3</v>
      </c>
      <c r="C31" s="21" t="s">
        <v>60</v>
      </c>
      <c r="D31" s="21"/>
      <c r="E31" s="21"/>
      <c r="F31" s="21"/>
      <c r="G31" s="21"/>
      <c r="H31" s="34">
        <v>0</v>
      </c>
      <c r="I31" s="2"/>
      <c r="J31" s="34">
        <v>0</v>
      </c>
      <c r="K31" s="34"/>
      <c r="L31" s="25">
        <v>0</v>
      </c>
      <c r="M31" s="47">
        <f>H31*L31+J31*L31</f>
        <v>0</v>
      </c>
      <c r="N31" s="156">
        <f>M31*'Fringe Rates'!$E$7</f>
        <v>0</v>
      </c>
      <c r="O31" s="47">
        <f>M31+N31</f>
        <v>0</v>
      </c>
      <c r="P31" s="207">
        <v>0</v>
      </c>
      <c r="Q31" s="187"/>
      <c r="R31" s="208">
        <v>0</v>
      </c>
      <c r="S31" s="187"/>
      <c r="T31" s="187">
        <f t="shared" si="7"/>
        <v>0</v>
      </c>
      <c r="U31" s="202">
        <f>T31*'Fringe Rates'!$B$7</f>
        <v>0</v>
      </c>
      <c r="V31" s="189">
        <f>T31+U31</f>
        <v>0</v>
      </c>
    </row>
    <row r="32" spans="1:22" x14ac:dyDescent="0.2">
      <c r="A32" s="28">
        <v>614520</v>
      </c>
      <c r="B32" s="21">
        <v>4</v>
      </c>
      <c r="C32" s="21" t="s">
        <v>60</v>
      </c>
      <c r="D32" s="21"/>
      <c r="E32" s="21"/>
      <c r="F32" s="21"/>
      <c r="G32" s="21"/>
      <c r="H32" s="34">
        <v>0</v>
      </c>
      <c r="I32" s="2"/>
      <c r="J32" s="34">
        <v>0</v>
      </c>
      <c r="K32" s="34"/>
      <c r="L32" s="25">
        <v>0</v>
      </c>
      <c r="M32" s="47">
        <f>H32*L32+J32*L32</f>
        <v>0</v>
      </c>
      <c r="N32" s="156">
        <f>M32*'Fringe Rates'!$E$7</f>
        <v>0</v>
      </c>
      <c r="O32" s="47">
        <f>M32+N32</f>
        <v>0</v>
      </c>
      <c r="P32" s="207">
        <v>0</v>
      </c>
      <c r="Q32" s="187"/>
      <c r="R32" s="208">
        <v>0</v>
      </c>
      <c r="S32" s="187"/>
      <c r="T32" s="187">
        <f t="shared" si="7"/>
        <v>0</v>
      </c>
      <c r="U32" s="202">
        <f>T32*'Fringe Rates'!$B$7</f>
        <v>0</v>
      </c>
      <c r="V32" s="189">
        <f>T32+U32</f>
        <v>0</v>
      </c>
    </row>
    <row r="33" spans="1:22" x14ac:dyDescent="0.2">
      <c r="A33" s="28"/>
      <c r="B33" s="21"/>
      <c r="C33" s="21"/>
      <c r="D33" s="21"/>
      <c r="E33" s="21"/>
      <c r="F33" s="21"/>
      <c r="G33" s="21"/>
      <c r="H33" s="18"/>
      <c r="I33" s="18"/>
      <c r="J33" s="18"/>
      <c r="K33" s="18"/>
      <c r="L33" s="18"/>
      <c r="M33" s="18"/>
      <c r="N33" s="18"/>
      <c r="O33" s="18"/>
      <c r="P33" s="209"/>
      <c r="Q33" s="210"/>
      <c r="R33" s="210"/>
      <c r="S33" s="210"/>
      <c r="T33" s="191"/>
      <c r="U33" s="210"/>
      <c r="V33" s="211"/>
    </row>
    <row r="34" spans="1:22" x14ac:dyDescent="0.2">
      <c r="A34" s="28">
        <v>614120</v>
      </c>
      <c r="B34" s="21">
        <v>5</v>
      </c>
      <c r="C34" s="21" t="s">
        <v>61</v>
      </c>
      <c r="D34" s="21"/>
      <c r="E34" s="21"/>
      <c r="F34" s="2"/>
      <c r="G34" s="21"/>
      <c r="H34" s="34">
        <v>0</v>
      </c>
      <c r="I34" s="2"/>
      <c r="J34" s="34">
        <v>0</v>
      </c>
      <c r="K34" s="34"/>
      <c r="L34" s="25">
        <v>0</v>
      </c>
      <c r="M34" s="47">
        <f>H34*L34+J34*L34</f>
        <v>0</v>
      </c>
      <c r="N34" s="156">
        <f>M34*'Fringe Rates'!$E$9</f>
        <v>0</v>
      </c>
      <c r="O34" s="47">
        <f>M34+N34</f>
        <v>0</v>
      </c>
      <c r="P34" s="212">
        <v>0</v>
      </c>
      <c r="Q34" s="187"/>
      <c r="R34" s="208">
        <v>0</v>
      </c>
      <c r="S34" s="187"/>
      <c r="T34" s="187">
        <f>L34*(P34+R34)</f>
        <v>0</v>
      </c>
      <c r="U34" s="202">
        <f>T34*'Fringe Rates'!$B$9</f>
        <v>0</v>
      </c>
      <c r="V34" s="189">
        <f>T34+U34</f>
        <v>0</v>
      </c>
    </row>
    <row r="35" spans="1:22" x14ac:dyDescent="0.2">
      <c r="A35" s="28">
        <v>614120</v>
      </c>
      <c r="B35" s="21">
        <v>6</v>
      </c>
      <c r="C35" s="21" t="s">
        <v>61</v>
      </c>
      <c r="D35" s="21"/>
      <c r="E35" s="21"/>
      <c r="F35" s="2"/>
      <c r="G35" s="21"/>
      <c r="H35" s="34">
        <v>0</v>
      </c>
      <c r="I35" s="2"/>
      <c r="J35" s="34">
        <v>0</v>
      </c>
      <c r="K35" s="34"/>
      <c r="L35" s="25">
        <v>0</v>
      </c>
      <c r="M35" s="47">
        <f>H35*L35+J35*L35</f>
        <v>0</v>
      </c>
      <c r="N35" s="156">
        <f>M35*'Fringe Rates'!$E$9</f>
        <v>0</v>
      </c>
      <c r="O35" s="47">
        <f>M35+N35</f>
        <v>0</v>
      </c>
      <c r="P35" s="212">
        <v>0</v>
      </c>
      <c r="Q35" s="187"/>
      <c r="R35" s="208">
        <v>0</v>
      </c>
      <c r="S35" s="187"/>
      <c r="T35" s="187">
        <f t="shared" si="7"/>
        <v>0</v>
      </c>
      <c r="U35" s="202">
        <f>T35*'Fringe Rates'!$B$9</f>
        <v>0</v>
      </c>
      <c r="V35" s="189">
        <f>T35+U35</f>
        <v>0</v>
      </c>
    </row>
    <row r="36" spans="1:22" x14ac:dyDescent="0.2">
      <c r="A36" s="28"/>
      <c r="B36" s="21"/>
      <c r="C36" s="21"/>
      <c r="D36" s="21"/>
      <c r="E36" s="21"/>
      <c r="F36" s="21"/>
      <c r="G36" s="21"/>
      <c r="H36" s="22"/>
      <c r="I36" s="22"/>
      <c r="J36" s="21"/>
      <c r="K36" s="18"/>
      <c r="L36" s="9"/>
      <c r="M36" s="9"/>
      <c r="N36" s="9"/>
      <c r="O36" s="29"/>
      <c r="P36" s="190"/>
      <c r="Q36" s="191"/>
      <c r="R36" s="191"/>
      <c r="S36" s="191"/>
      <c r="T36" s="191"/>
      <c r="U36" s="191"/>
      <c r="V36" s="192"/>
    </row>
    <row r="37" spans="1:22" x14ac:dyDescent="0.2">
      <c r="A37" s="28"/>
      <c r="B37" s="54" t="s">
        <v>62</v>
      </c>
      <c r="C37" s="55"/>
      <c r="D37" s="55"/>
      <c r="E37" s="54"/>
      <c r="F37" s="54"/>
      <c r="G37" s="54"/>
      <c r="H37" s="55"/>
      <c r="I37" s="55"/>
      <c r="J37" s="55"/>
      <c r="K37" s="55"/>
      <c r="L37" s="58"/>
      <c r="M37" s="57">
        <f>SUM(M29:M35)</f>
        <v>0</v>
      </c>
      <c r="N37" s="57">
        <f>SUM(N29:N35)</f>
        <v>0</v>
      </c>
      <c r="O37" s="57">
        <f>SUM(O29:O35)</f>
        <v>0</v>
      </c>
      <c r="P37" s="193"/>
      <c r="Q37" s="187"/>
      <c r="R37" s="187"/>
      <c r="S37" s="187"/>
      <c r="T37" s="187">
        <f>SUM(T29:T35)</f>
        <v>0</v>
      </c>
      <c r="U37" s="187">
        <f>SUM(U29:U36)</f>
        <v>0</v>
      </c>
      <c r="V37" s="189">
        <f>SUM(V29:V35)</f>
        <v>0</v>
      </c>
    </row>
    <row r="38" spans="1:22" x14ac:dyDescent="0.2">
      <c r="A38" s="28"/>
      <c r="B38" s="36"/>
      <c r="P38" s="213"/>
      <c r="Q38" s="214"/>
      <c r="R38" s="214"/>
      <c r="S38" s="214"/>
      <c r="T38" s="214"/>
      <c r="U38" s="214"/>
      <c r="V38" s="215"/>
    </row>
    <row r="39" spans="1:22" x14ac:dyDescent="0.2">
      <c r="A39" s="28"/>
      <c r="B39" s="2"/>
      <c r="C39" s="21"/>
      <c r="D39" s="21"/>
      <c r="E39" s="2"/>
      <c r="F39" s="2"/>
      <c r="G39" s="2"/>
      <c r="H39" s="2"/>
      <c r="I39" s="2"/>
      <c r="J39" s="2"/>
      <c r="K39" s="2"/>
      <c r="L39" s="9"/>
      <c r="M39" s="9"/>
      <c r="N39" s="9"/>
      <c r="O39" s="11"/>
      <c r="P39" s="190"/>
      <c r="Q39" s="191"/>
      <c r="R39" s="191"/>
      <c r="S39" s="191"/>
      <c r="T39" s="191"/>
      <c r="U39" s="191"/>
      <c r="V39" s="192"/>
    </row>
    <row r="40" spans="1:22" x14ac:dyDescent="0.2">
      <c r="A40" s="28"/>
      <c r="B40" s="54" t="s">
        <v>44</v>
      </c>
      <c r="C40" s="55"/>
      <c r="D40" s="55"/>
      <c r="E40" s="54"/>
      <c r="F40" s="54"/>
      <c r="G40" s="54"/>
      <c r="H40" s="54"/>
      <c r="I40" s="54"/>
      <c r="J40" s="54"/>
      <c r="K40" s="54"/>
      <c r="L40" s="58"/>
      <c r="M40" s="57">
        <f>+SUM(M15+M37+M24)</f>
        <v>0</v>
      </c>
      <c r="N40" s="57">
        <f>+SUM(N15+N37+N24)</f>
        <v>0</v>
      </c>
      <c r="O40" s="57">
        <f>+SUM(O15+O37+O24)</f>
        <v>0</v>
      </c>
      <c r="P40" s="216"/>
      <c r="Q40" s="217"/>
      <c r="R40" s="217"/>
      <c r="S40" s="217"/>
      <c r="T40" s="217">
        <f>T15+T24+T37</f>
        <v>0</v>
      </c>
      <c r="U40" s="217">
        <f>U15+U24+U37</f>
        <v>0</v>
      </c>
      <c r="V40" s="218">
        <f>SUM(V15,V24,V37)</f>
        <v>0</v>
      </c>
    </row>
    <row r="41" spans="1:22" x14ac:dyDescent="0.2">
      <c r="A41" s="28"/>
      <c r="B41" s="2"/>
      <c r="C41" s="21"/>
      <c r="D41" s="21"/>
      <c r="E41" s="2"/>
      <c r="F41" s="2"/>
      <c r="G41" s="2"/>
      <c r="H41" s="2"/>
      <c r="I41" s="2"/>
      <c r="J41" s="2"/>
      <c r="K41" s="2"/>
      <c r="L41" s="9"/>
      <c r="M41" s="9"/>
      <c r="N41" s="9"/>
      <c r="O41" s="10"/>
      <c r="P41" s="219"/>
      <c r="Q41" s="220"/>
      <c r="R41" s="220"/>
      <c r="S41" s="220"/>
      <c r="T41" s="220"/>
      <c r="U41" s="220"/>
      <c r="V41" s="221"/>
    </row>
    <row r="42" spans="1:22" x14ac:dyDescent="0.2">
      <c r="A42" s="28"/>
      <c r="B42" s="21" t="s">
        <v>212</v>
      </c>
      <c r="C42" s="21"/>
      <c r="D42" s="21"/>
      <c r="E42" s="2"/>
      <c r="F42" s="2"/>
      <c r="G42" s="2"/>
      <c r="H42" s="2"/>
      <c r="I42" s="2"/>
      <c r="J42" s="2"/>
      <c r="K42" s="2"/>
      <c r="L42" s="9"/>
      <c r="M42" s="9"/>
      <c r="N42" s="9"/>
      <c r="O42" s="10"/>
      <c r="P42" s="219"/>
      <c r="Q42" s="220"/>
      <c r="R42" s="220"/>
      <c r="S42" s="220"/>
      <c r="T42" s="220"/>
      <c r="U42" s="220"/>
      <c r="V42" s="221"/>
    </row>
    <row r="43" spans="1:22" x14ac:dyDescent="0.2">
      <c r="A43" s="28">
        <v>750000</v>
      </c>
      <c r="B43" s="2">
        <v>1</v>
      </c>
      <c r="C43" s="39"/>
      <c r="D43" s="39"/>
      <c r="E43" s="39"/>
      <c r="F43" s="39"/>
      <c r="G43" s="39"/>
      <c r="H43" s="39"/>
      <c r="I43" s="39"/>
      <c r="J43" s="39"/>
      <c r="K43" s="39"/>
      <c r="L43" s="9"/>
      <c r="M43" s="9"/>
      <c r="N43" s="9"/>
      <c r="O43" s="46">
        <v>0</v>
      </c>
      <c r="P43" s="222"/>
      <c r="Q43" s="223"/>
      <c r="R43" s="223"/>
      <c r="S43" s="223"/>
      <c r="T43" s="223"/>
      <c r="U43" s="223"/>
      <c r="V43" s="224">
        <v>0</v>
      </c>
    </row>
    <row r="44" spans="1:22" x14ac:dyDescent="0.2">
      <c r="A44" s="28">
        <v>750000</v>
      </c>
      <c r="B44" s="2">
        <v>2</v>
      </c>
      <c r="C44" s="39"/>
      <c r="D44" s="39"/>
      <c r="E44" s="39"/>
      <c r="F44" s="39"/>
      <c r="G44" s="39"/>
      <c r="H44" s="39"/>
      <c r="I44" s="39"/>
      <c r="J44" s="39"/>
      <c r="K44" s="39"/>
      <c r="L44" s="9"/>
      <c r="M44" s="9"/>
      <c r="N44" s="9"/>
      <c r="O44" s="46">
        <v>0</v>
      </c>
      <c r="P44" s="222"/>
      <c r="Q44" s="223"/>
      <c r="R44" s="223"/>
      <c r="S44" s="223"/>
      <c r="T44" s="223"/>
      <c r="U44" s="223"/>
      <c r="V44" s="224">
        <v>0</v>
      </c>
    </row>
    <row r="45" spans="1:22" x14ac:dyDescent="0.2">
      <c r="A45" s="28">
        <v>750000</v>
      </c>
      <c r="B45" s="2">
        <v>3</v>
      </c>
      <c r="C45" s="39"/>
      <c r="D45" s="39"/>
      <c r="E45" s="39"/>
      <c r="F45" s="39"/>
      <c r="G45" s="39"/>
      <c r="H45" s="39"/>
      <c r="I45" s="39"/>
      <c r="J45" s="39"/>
      <c r="K45" s="39"/>
      <c r="L45" s="9"/>
      <c r="M45" s="9"/>
      <c r="N45" s="9"/>
      <c r="O45" s="46">
        <v>0</v>
      </c>
      <c r="P45" s="222"/>
      <c r="Q45" s="223"/>
      <c r="R45" s="223"/>
      <c r="S45" s="223"/>
      <c r="T45" s="223"/>
      <c r="U45" s="223"/>
      <c r="V45" s="224">
        <v>0</v>
      </c>
    </row>
    <row r="46" spans="1:22" x14ac:dyDescent="0.2">
      <c r="A46" s="28">
        <v>750000</v>
      </c>
      <c r="B46" s="2">
        <v>4</v>
      </c>
      <c r="C46" s="39"/>
      <c r="D46" s="39"/>
      <c r="E46" s="39"/>
      <c r="F46" s="39"/>
      <c r="G46" s="39"/>
      <c r="H46" s="39"/>
      <c r="I46" s="39"/>
      <c r="J46" s="39"/>
      <c r="K46" s="39"/>
      <c r="L46" s="9"/>
      <c r="M46" s="9"/>
      <c r="N46" s="9"/>
      <c r="O46" s="46">
        <v>0</v>
      </c>
      <c r="P46" s="222"/>
      <c r="Q46" s="223"/>
      <c r="R46" s="223"/>
      <c r="S46" s="223"/>
      <c r="T46" s="223"/>
      <c r="U46" s="223"/>
      <c r="V46" s="224">
        <v>0</v>
      </c>
    </row>
    <row r="47" spans="1:22" x14ac:dyDescent="0.2">
      <c r="A47" s="28">
        <v>750000</v>
      </c>
      <c r="B47" s="2">
        <v>5</v>
      </c>
      <c r="C47" s="39"/>
      <c r="D47" s="39"/>
      <c r="E47" s="39"/>
      <c r="F47" s="39"/>
      <c r="G47" s="39"/>
      <c r="H47" s="39"/>
      <c r="I47" s="39"/>
      <c r="J47" s="39"/>
      <c r="K47" s="39"/>
      <c r="L47" s="9"/>
      <c r="M47" s="9"/>
      <c r="N47" s="9"/>
      <c r="O47" s="46">
        <v>0</v>
      </c>
      <c r="P47" s="222"/>
      <c r="Q47" s="223"/>
      <c r="R47" s="223"/>
      <c r="S47" s="223"/>
      <c r="T47" s="223"/>
      <c r="U47" s="223"/>
      <c r="V47" s="224">
        <v>0</v>
      </c>
    </row>
    <row r="48" spans="1:22" x14ac:dyDescent="0.2">
      <c r="A48" s="28"/>
      <c r="B48" s="2"/>
      <c r="C48" s="21"/>
      <c r="D48" s="21"/>
      <c r="E48" s="2"/>
      <c r="F48" s="2"/>
      <c r="G48" s="2"/>
      <c r="H48" s="2"/>
      <c r="I48" s="2"/>
      <c r="J48" s="2"/>
      <c r="K48" s="2"/>
      <c r="L48" s="9"/>
      <c r="M48" s="9"/>
      <c r="N48" s="9"/>
      <c r="O48" s="10"/>
      <c r="P48" s="225"/>
      <c r="Q48" s="226"/>
      <c r="R48" s="226"/>
      <c r="S48" s="226"/>
      <c r="T48" s="226"/>
      <c r="U48" s="226"/>
      <c r="V48" s="227"/>
    </row>
    <row r="49" spans="1:22" x14ac:dyDescent="0.2">
      <c r="A49" s="28"/>
      <c r="B49" s="54" t="s">
        <v>45</v>
      </c>
      <c r="C49" s="55"/>
      <c r="D49" s="55"/>
      <c r="E49" s="54"/>
      <c r="F49" s="54"/>
      <c r="G49" s="54"/>
      <c r="H49" s="54"/>
      <c r="I49" s="54"/>
      <c r="J49" s="54"/>
      <c r="K49" s="54"/>
      <c r="L49" s="58"/>
      <c r="M49" s="58"/>
      <c r="N49" s="58"/>
      <c r="O49" s="59">
        <f>+SUM(O43:O47)</f>
        <v>0</v>
      </c>
      <c r="P49" s="193"/>
      <c r="Q49" s="187"/>
      <c r="R49" s="187"/>
      <c r="S49" s="187"/>
      <c r="T49" s="187"/>
      <c r="U49" s="187"/>
      <c r="V49" s="189">
        <f>SUM(V43:V47)</f>
        <v>0</v>
      </c>
    </row>
    <row r="50" spans="1:22" x14ac:dyDescent="0.2">
      <c r="A50" s="28"/>
      <c r="B50" s="2"/>
      <c r="C50" s="21"/>
      <c r="D50" s="21"/>
      <c r="E50" s="2"/>
      <c r="F50" s="2"/>
      <c r="G50" s="2"/>
      <c r="H50" s="2"/>
      <c r="I50" s="2"/>
      <c r="J50" s="2"/>
      <c r="K50" s="2"/>
      <c r="L50" s="9"/>
      <c r="M50" s="9"/>
      <c r="N50" s="9"/>
      <c r="O50" s="10"/>
      <c r="P50" s="219"/>
      <c r="Q50" s="220"/>
      <c r="R50" s="220"/>
      <c r="S50" s="220"/>
      <c r="T50" s="220"/>
      <c r="U50" s="220"/>
      <c r="V50" s="221"/>
    </row>
    <row r="51" spans="1:22" x14ac:dyDescent="0.2">
      <c r="A51" s="28"/>
      <c r="B51" s="21" t="s">
        <v>41</v>
      </c>
      <c r="C51" s="21"/>
      <c r="D51" s="21"/>
      <c r="E51" s="2"/>
      <c r="F51" s="2"/>
      <c r="G51" s="2"/>
      <c r="H51" s="2"/>
      <c r="I51" s="2"/>
      <c r="J51" s="2"/>
      <c r="K51" s="2"/>
      <c r="L51" s="2"/>
      <c r="M51" s="2"/>
      <c r="N51" s="9"/>
      <c r="O51" s="10"/>
      <c r="P51" s="219"/>
      <c r="Q51" s="220"/>
      <c r="R51" s="220"/>
      <c r="S51" s="220"/>
      <c r="T51" s="220"/>
      <c r="U51" s="220"/>
      <c r="V51" s="221"/>
    </row>
    <row r="52" spans="1:22" x14ac:dyDescent="0.2">
      <c r="A52" s="28">
        <v>731000</v>
      </c>
      <c r="B52" s="21">
        <v>1</v>
      </c>
      <c r="C52" s="21" t="s">
        <v>1</v>
      </c>
      <c r="D52" s="21"/>
      <c r="E52" s="21" t="s">
        <v>160</v>
      </c>
      <c r="F52" s="2"/>
      <c r="G52" s="12"/>
      <c r="H52" s="2"/>
      <c r="I52" s="2"/>
      <c r="J52" s="12"/>
      <c r="K52" s="12"/>
      <c r="L52" s="2"/>
      <c r="M52" s="12"/>
      <c r="N52" s="12"/>
      <c r="O52" s="46">
        <v>0</v>
      </c>
      <c r="P52" s="222"/>
      <c r="Q52" s="223"/>
      <c r="R52" s="223"/>
      <c r="S52" s="223"/>
      <c r="T52" s="223"/>
      <c r="U52" s="223"/>
      <c r="V52" s="224">
        <v>0</v>
      </c>
    </row>
    <row r="53" spans="1:22" x14ac:dyDescent="0.2">
      <c r="A53" s="28">
        <v>731310</v>
      </c>
      <c r="B53" s="2">
        <v>2</v>
      </c>
      <c r="C53" s="21" t="s">
        <v>8</v>
      </c>
      <c r="D53" s="21"/>
      <c r="E53" s="2"/>
      <c r="F53" s="2"/>
      <c r="G53" s="12"/>
      <c r="H53" s="2"/>
      <c r="I53" s="2"/>
      <c r="J53" s="12"/>
      <c r="K53" s="12"/>
      <c r="L53" s="2"/>
      <c r="M53" s="2"/>
      <c r="N53" s="12"/>
      <c r="O53" s="46">
        <v>0</v>
      </c>
      <c r="P53" s="222"/>
      <c r="Q53" s="223"/>
      <c r="R53" s="223"/>
      <c r="S53" s="223"/>
      <c r="T53" s="223"/>
      <c r="U53" s="223"/>
      <c r="V53" s="224">
        <v>0</v>
      </c>
    </row>
    <row r="54" spans="1:22" x14ac:dyDescent="0.2">
      <c r="A54" s="28"/>
      <c r="B54" s="2"/>
      <c r="C54" s="21"/>
      <c r="D54" s="21"/>
      <c r="E54" s="2"/>
      <c r="F54" s="2"/>
      <c r="G54" s="2"/>
      <c r="H54" s="2"/>
      <c r="I54" s="2"/>
      <c r="J54" s="2"/>
      <c r="K54" s="2"/>
      <c r="L54" s="9"/>
      <c r="M54" s="9"/>
      <c r="N54" s="9"/>
      <c r="O54" s="10"/>
      <c r="P54" s="225"/>
      <c r="Q54" s="226"/>
      <c r="R54" s="226"/>
      <c r="S54" s="226"/>
      <c r="T54" s="226"/>
      <c r="U54" s="226"/>
      <c r="V54" s="227"/>
    </row>
    <row r="55" spans="1:22" x14ac:dyDescent="0.2">
      <c r="A55" s="28"/>
      <c r="B55" s="54" t="s">
        <v>46</v>
      </c>
      <c r="C55" s="55"/>
      <c r="D55" s="55"/>
      <c r="E55" s="54"/>
      <c r="F55" s="54"/>
      <c r="G55" s="54"/>
      <c r="H55" s="54"/>
      <c r="I55" s="54"/>
      <c r="J55" s="54"/>
      <c r="K55" s="54"/>
      <c r="L55" s="58"/>
      <c r="M55" s="58"/>
      <c r="N55" s="58"/>
      <c r="O55" s="59">
        <f>SUM(O52:O53)</f>
        <v>0</v>
      </c>
      <c r="P55" s="193"/>
      <c r="Q55" s="187"/>
      <c r="R55" s="187"/>
      <c r="S55" s="187"/>
      <c r="T55" s="187"/>
      <c r="U55" s="187"/>
      <c r="V55" s="189">
        <f>SUM(V52:V53)</f>
        <v>0</v>
      </c>
    </row>
    <row r="56" spans="1:22" x14ac:dyDescent="0.2">
      <c r="A56" s="28"/>
      <c r="B56" s="2"/>
      <c r="C56" s="21"/>
      <c r="D56" s="21"/>
      <c r="E56" s="2"/>
      <c r="F56" s="2"/>
      <c r="G56" s="2"/>
      <c r="H56" s="2"/>
      <c r="I56" s="2"/>
      <c r="J56" s="2"/>
      <c r="K56" s="2"/>
      <c r="L56" s="9"/>
      <c r="M56" s="9"/>
      <c r="N56" s="9"/>
      <c r="O56" s="10"/>
      <c r="P56" s="219"/>
      <c r="Q56" s="220"/>
      <c r="R56" s="220"/>
      <c r="S56" s="220"/>
      <c r="T56" s="220"/>
      <c r="U56" s="220"/>
      <c r="V56" s="221"/>
    </row>
    <row r="57" spans="1:22" x14ac:dyDescent="0.2">
      <c r="A57" s="28"/>
      <c r="B57" s="21" t="s">
        <v>106</v>
      </c>
      <c r="C57" s="21"/>
      <c r="D57" s="21"/>
      <c r="E57" s="21"/>
      <c r="F57" s="20"/>
      <c r="G57" s="21"/>
      <c r="H57" s="21"/>
      <c r="I57" s="21"/>
      <c r="J57" s="2"/>
      <c r="K57" s="2"/>
      <c r="L57" s="9"/>
      <c r="M57" s="9"/>
      <c r="N57" s="9"/>
      <c r="O57" s="10"/>
      <c r="P57" s="219"/>
      <c r="Q57" s="220"/>
      <c r="R57" s="220"/>
      <c r="S57" s="220"/>
      <c r="T57" s="220"/>
      <c r="U57" s="220"/>
      <c r="V57" s="221"/>
    </row>
    <row r="58" spans="1:22" x14ac:dyDescent="0.2">
      <c r="A58" s="28">
        <v>719549</v>
      </c>
      <c r="B58" s="21">
        <v>1</v>
      </c>
      <c r="C58" s="21" t="s">
        <v>9</v>
      </c>
      <c r="D58" s="21"/>
      <c r="E58" s="21"/>
      <c r="F58" s="20"/>
      <c r="G58" s="21"/>
      <c r="H58" s="21"/>
      <c r="I58" s="21"/>
      <c r="J58" s="2"/>
      <c r="K58" s="2"/>
      <c r="L58" s="9"/>
      <c r="M58" s="9"/>
      <c r="N58" s="9"/>
      <c r="O58" s="46">
        <v>0</v>
      </c>
      <c r="P58" s="222"/>
      <c r="Q58" s="223"/>
      <c r="R58" s="223"/>
      <c r="S58" s="223"/>
      <c r="T58" s="223"/>
      <c r="U58" s="223"/>
      <c r="V58" s="224">
        <v>0</v>
      </c>
    </row>
    <row r="59" spans="1:22" x14ac:dyDescent="0.2">
      <c r="A59" s="28">
        <v>731129</v>
      </c>
      <c r="B59" s="21">
        <v>2</v>
      </c>
      <c r="C59" s="21" t="s">
        <v>10</v>
      </c>
      <c r="D59" s="21"/>
      <c r="E59" s="21"/>
      <c r="F59" s="20"/>
      <c r="G59" s="21"/>
      <c r="H59" s="21"/>
      <c r="I59" s="21"/>
      <c r="J59" s="2"/>
      <c r="K59" s="2"/>
      <c r="L59" s="9"/>
      <c r="M59" s="9"/>
      <c r="N59" s="9"/>
      <c r="O59" s="46">
        <v>0</v>
      </c>
      <c r="P59" s="222"/>
      <c r="Q59" s="223"/>
      <c r="R59" s="223"/>
      <c r="S59" s="223"/>
      <c r="T59" s="223"/>
      <c r="U59" s="223"/>
      <c r="V59" s="224">
        <v>0</v>
      </c>
    </row>
    <row r="60" spans="1:22" x14ac:dyDescent="0.2">
      <c r="A60" s="28">
        <v>731159</v>
      </c>
      <c r="B60" s="21">
        <v>3</v>
      </c>
      <c r="C60" s="21" t="s">
        <v>11</v>
      </c>
      <c r="D60" s="21"/>
      <c r="E60" s="21"/>
      <c r="F60" s="20"/>
      <c r="G60" s="21"/>
      <c r="H60" s="21"/>
      <c r="I60" s="21"/>
      <c r="J60" s="2"/>
      <c r="K60" s="2"/>
      <c r="L60" s="9"/>
      <c r="M60" s="9"/>
      <c r="N60" s="9"/>
      <c r="O60" s="46">
        <v>0</v>
      </c>
      <c r="P60" s="222"/>
      <c r="Q60" s="223"/>
      <c r="R60" s="223"/>
      <c r="S60" s="223"/>
      <c r="T60" s="223"/>
      <c r="U60" s="223"/>
      <c r="V60" s="224">
        <v>0</v>
      </c>
    </row>
    <row r="61" spans="1:22" x14ac:dyDescent="0.2">
      <c r="A61" s="28">
        <v>729909</v>
      </c>
      <c r="B61" s="21">
        <v>4</v>
      </c>
      <c r="C61" s="21" t="s">
        <v>12</v>
      </c>
      <c r="D61" s="21"/>
      <c r="E61" s="21"/>
      <c r="F61" s="20"/>
      <c r="G61" s="21"/>
      <c r="H61" s="21"/>
      <c r="I61" s="21"/>
      <c r="J61" s="2"/>
      <c r="K61" s="2"/>
      <c r="L61" s="9"/>
      <c r="M61" s="9"/>
      <c r="N61" s="9"/>
      <c r="O61" s="46">
        <v>0</v>
      </c>
      <c r="P61" s="222"/>
      <c r="Q61" s="223"/>
      <c r="R61" s="223"/>
      <c r="S61" s="223"/>
      <c r="T61" s="223"/>
      <c r="U61" s="223"/>
      <c r="V61" s="224">
        <v>0</v>
      </c>
    </row>
    <row r="62" spans="1:22" ht="15.95" customHeight="1" x14ac:dyDescent="0.2">
      <c r="A62" s="28"/>
      <c r="B62" s="21"/>
      <c r="C62" s="21"/>
      <c r="D62" s="21"/>
      <c r="E62" s="21"/>
      <c r="F62" s="20"/>
      <c r="G62" s="21"/>
      <c r="H62" s="21"/>
      <c r="I62" s="21"/>
      <c r="J62" s="2"/>
      <c r="K62" s="2"/>
      <c r="L62" s="9"/>
      <c r="M62" s="9"/>
      <c r="N62" s="9"/>
      <c r="O62" s="10"/>
      <c r="P62" s="219"/>
      <c r="Q62" s="220"/>
      <c r="R62" s="220"/>
      <c r="S62" s="220"/>
      <c r="T62" s="220"/>
      <c r="U62" s="220"/>
      <c r="V62" s="221"/>
    </row>
    <row r="63" spans="1:22" x14ac:dyDescent="0.2">
      <c r="A63" s="28"/>
      <c r="B63" s="55" t="s">
        <v>107</v>
      </c>
      <c r="C63" s="55"/>
      <c r="D63" s="55"/>
      <c r="E63" s="55"/>
      <c r="F63" s="56"/>
      <c r="G63" s="55"/>
      <c r="H63" s="55"/>
      <c r="I63" s="55"/>
      <c r="J63" s="54"/>
      <c r="K63" s="54"/>
      <c r="L63" s="58"/>
      <c r="M63" s="58"/>
      <c r="N63" s="58"/>
      <c r="O63" s="59">
        <f>SUM(O58:O62)</f>
        <v>0</v>
      </c>
      <c r="P63" s="193"/>
      <c r="Q63" s="187"/>
      <c r="R63" s="187"/>
      <c r="S63" s="187"/>
      <c r="T63" s="187"/>
      <c r="U63" s="187"/>
      <c r="V63" s="189">
        <f>SUM(V58:V61)</f>
        <v>0</v>
      </c>
    </row>
    <row r="64" spans="1:22" ht="12" customHeight="1" x14ac:dyDescent="0.2">
      <c r="A64" s="28"/>
      <c r="B64" s="21"/>
      <c r="C64" s="21"/>
      <c r="D64" s="21"/>
      <c r="E64" s="21"/>
      <c r="F64" s="21"/>
      <c r="G64" s="21"/>
      <c r="H64" s="21"/>
      <c r="I64" s="21"/>
      <c r="J64" s="2"/>
      <c r="K64" s="2"/>
      <c r="L64" s="9"/>
      <c r="M64" s="9"/>
      <c r="N64" s="9"/>
      <c r="O64" s="10"/>
      <c r="P64" s="219"/>
      <c r="Q64" s="220"/>
      <c r="R64" s="220"/>
      <c r="S64" s="220"/>
      <c r="T64" s="220"/>
      <c r="U64" s="220"/>
      <c r="V64" s="221"/>
    </row>
    <row r="65" spans="1:22" s="2" customFormat="1" x14ac:dyDescent="0.2">
      <c r="A65" s="28"/>
      <c r="B65" s="21" t="s">
        <v>13</v>
      </c>
      <c r="C65" s="21"/>
      <c r="D65" s="21"/>
      <c r="E65" s="21"/>
      <c r="F65" s="21"/>
      <c r="G65" s="21"/>
      <c r="H65" s="21"/>
      <c r="I65" s="21"/>
      <c r="J65" s="21"/>
      <c r="K65" s="21"/>
      <c r="L65" s="9"/>
      <c r="M65" s="9"/>
      <c r="N65" s="9"/>
      <c r="O65" s="19"/>
      <c r="P65" s="219"/>
      <c r="Q65" s="220"/>
      <c r="R65" s="220"/>
      <c r="S65" s="220"/>
      <c r="T65" s="220"/>
      <c r="U65" s="220"/>
      <c r="V65" s="221"/>
    </row>
    <row r="66" spans="1:22" s="2" customFormat="1" x14ac:dyDescent="0.2">
      <c r="A66" s="28"/>
      <c r="B66" s="21">
        <v>1</v>
      </c>
      <c r="C66" s="64" t="s">
        <v>14</v>
      </c>
      <c r="D66" s="21"/>
      <c r="E66" s="21"/>
      <c r="F66" s="21"/>
      <c r="G66" s="21"/>
      <c r="H66" s="21"/>
      <c r="I66" s="21"/>
      <c r="J66" s="21"/>
      <c r="K66" s="21"/>
      <c r="L66" s="9"/>
      <c r="M66" s="9"/>
      <c r="N66" s="9"/>
      <c r="O66" s="98"/>
      <c r="P66" s="228"/>
      <c r="Q66" s="229"/>
      <c r="R66" s="229"/>
      <c r="S66" s="229"/>
      <c r="T66" s="229"/>
      <c r="U66" s="229"/>
      <c r="V66" s="230"/>
    </row>
    <row r="67" spans="1:22" s="2" customFormat="1" x14ac:dyDescent="0.2">
      <c r="A67" s="28">
        <v>729900</v>
      </c>
      <c r="B67" s="21"/>
      <c r="C67" s="21" t="s">
        <v>51</v>
      </c>
      <c r="D67" s="21"/>
      <c r="E67" s="21"/>
      <c r="F67" s="21"/>
      <c r="G67" s="21"/>
      <c r="H67" s="21"/>
      <c r="I67" s="21"/>
      <c r="J67" s="21"/>
      <c r="K67" s="21"/>
      <c r="L67" s="9"/>
      <c r="M67" s="9"/>
      <c r="N67" s="9"/>
      <c r="O67" s="46">
        <v>0</v>
      </c>
      <c r="P67" s="222"/>
      <c r="Q67" s="223"/>
      <c r="R67" s="223"/>
      <c r="S67" s="223"/>
      <c r="T67" s="223"/>
      <c r="U67" s="223"/>
      <c r="V67" s="224">
        <v>0</v>
      </c>
    </row>
    <row r="68" spans="1:22" s="2" customFormat="1" x14ac:dyDescent="0.2">
      <c r="A68" s="28">
        <v>753930</v>
      </c>
      <c r="B68" s="21"/>
      <c r="C68" s="21" t="s">
        <v>52</v>
      </c>
      <c r="D68" s="21"/>
      <c r="E68" s="21"/>
      <c r="F68" s="21"/>
      <c r="G68" s="21"/>
      <c r="H68" s="21"/>
      <c r="I68" s="21"/>
      <c r="J68" s="21"/>
      <c r="K68" s="21"/>
      <c r="L68" s="9"/>
      <c r="M68" s="9"/>
      <c r="N68" s="9"/>
      <c r="O68" s="46">
        <v>0</v>
      </c>
      <c r="P68" s="222"/>
      <c r="Q68" s="223"/>
      <c r="R68" s="223"/>
      <c r="S68" s="223"/>
      <c r="T68" s="223"/>
      <c r="U68" s="223"/>
      <c r="V68" s="224">
        <v>0</v>
      </c>
    </row>
    <row r="69" spans="1:22" s="2" customFormat="1" x14ac:dyDescent="0.2">
      <c r="A69" s="28">
        <v>754534</v>
      </c>
      <c r="B69" s="21"/>
      <c r="C69" s="21" t="s">
        <v>53</v>
      </c>
      <c r="D69" s="21"/>
      <c r="E69" s="21"/>
      <c r="F69" s="21"/>
      <c r="G69" s="21"/>
      <c r="H69" s="21"/>
      <c r="I69" s="21"/>
      <c r="J69" s="21"/>
      <c r="K69" s="21"/>
      <c r="L69" s="9"/>
      <c r="M69" s="9"/>
      <c r="N69" s="9"/>
      <c r="O69" s="46">
        <v>0</v>
      </c>
      <c r="P69" s="222"/>
      <c r="Q69" s="223"/>
      <c r="R69" s="223"/>
      <c r="S69" s="223"/>
      <c r="T69" s="223"/>
      <c r="U69" s="223"/>
      <c r="V69" s="224">
        <v>0</v>
      </c>
    </row>
    <row r="70" spans="1:22" s="2" customFormat="1" x14ac:dyDescent="0.2">
      <c r="A70" s="28"/>
      <c r="B70" s="21"/>
      <c r="C70" s="99" t="s">
        <v>122</v>
      </c>
      <c r="D70" s="99"/>
      <c r="E70" s="99"/>
      <c r="F70" s="99"/>
      <c r="G70" s="99"/>
      <c r="H70" s="99"/>
      <c r="I70" s="99"/>
      <c r="J70" s="99"/>
      <c r="K70" s="99"/>
      <c r="L70" s="100"/>
      <c r="M70" s="100"/>
      <c r="N70" s="100"/>
      <c r="O70" s="101">
        <f>SUM(O67:O69)</f>
        <v>0</v>
      </c>
      <c r="P70" s="231"/>
      <c r="Q70" s="201"/>
      <c r="R70" s="201"/>
      <c r="S70" s="201"/>
      <c r="T70" s="201"/>
      <c r="U70" s="201"/>
      <c r="V70" s="232">
        <f>SUM(V67:V69)</f>
        <v>0</v>
      </c>
    </row>
    <row r="71" spans="1:22" x14ac:dyDescent="0.2">
      <c r="A71" s="28">
        <v>734000</v>
      </c>
      <c r="B71" s="21">
        <v>2</v>
      </c>
      <c r="C71" s="21" t="s">
        <v>15</v>
      </c>
      <c r="D71" s="21"/>
      <c r="E71" s="21"/>
      <c r="F71" s="21"/>
      <c r="G71" s="21"/>
      <c r="H71" s="21"/>
      <c r="I71" s="21"/>
      <c r="J71" s="2"/>
      <c r="K71" s="2"/>
      <c r="L71" s="9"/>
      <c r="M71" s="9"/>
      <c r="N71" s="9"/>
      <c r="O71" s="46">
        <v>0</v>
      </c>
      <c r="P71" s="222"/>
      <c r="Q71" s="223"/>
      <c r="R71" s="223"/>
      <c r="S71" s="223"/>
      <c r="T71" s="223"/>
      <c r="U71" s="223"/>
      <c r="V71" s="224">
        <v>0</v>
      </c>
    </row>
    <row r="72" spans="1:22" x14ac:dyDescent="0.2">
      <c r="A72" s="28">
        <v>732000</v>
      </c>
      <c r="B72" s="21">
        <v>3</v>
      </c>
      <c r="C72" s="21" t="s">
        <v>19</v>
      </c>
      <c r="D72" s="21"/>
      <c r="E72" s="21"/>
      <c r="F72" s="21"/>
      <c r="G72" s="21"/>
      <c r="H72" s="21"/>
      <c r="I72" s="21"/>
      <c r="J72" s="2"/>
      <c r="K72" s="2"/>
      <c r="L72" s="9"/>
      <c r="M72" s="9"/>
      <c r="N72" s="9"/>
      <c r="O72" s="46">
        <v>0</v>
      </c>
      <c r="P72" s="222"/>
      <c r="Q72" s="223"/>
      <c r="R72" s="223"/>
      <c r="S72" s="223"/>
      <c r="T72" s="223"/>
      <c r="U72" s="223"/>
      <c r="V72" s="224">
        <v>0</v>
      </c>
    </row>
    <row r="73" spans="1:22" x14ac:dyDescent="0.2">
      <c r="A73" s="28">
        <v>719535</v>
      </c>
      <c r="B73" s="21">
        <v>4</v>
      </c>
      <c r="C73" s="21" t="s">
        <v>124</v>
      </c>
      <c r="D73" s="21"/>
      <c r="E73" s="21"/>
      <c r="F73" s="21"/>
      <c r="G73" s="21"/>
      <c r="H73" s="21"/>
      <c r="I73" s="21"/>
      <c r="J73" s="2"/>
      <c r="K73" s="2"/>
      <c r="L73" s="9"/>
      <c r="M73" s="9"/>
      <c r="N73" s="9"/>
      <c r="O73" s="46">
        <v>0</v>
      </c>
      <c r="P73" s="222"/>
      <c r="Q73" s="223"/>
      <c r="R73" s="223"/>
      <c r="S73" s="223"/>
      <c r="T73" s="223"/>
      <c r="U73" s="223"/>
      <c r="V73" s="224">
        <v>0</v>
      </c>
    </row>
    <row r="74" spans="1:22" x14ac:dyDescent="0.2">
      <c r="A74" s="28">
        <v>719540</v>
      </c>
      <c r="B74" s="21">
        <v>5</v>
      </c>
      <c r="C74" s="21" t="s">
        <v>157</v>
      </c>
      <c r="D74" s="21"/>
      <c r="E74" s="21"/>
      <c r="F74" s="21"/>
      <c r="G74" s="21"/>
      <c r="H74" s="21"/>
      <c r="I74" s="21"/>
      <c r="J74" s="2"/>
      <c r="K74" s="2"/>
      <c r="L74" s="9"/>
      <c r="M74" s="9"/>
      <c r="N74" s="9"/>
      <c r="O74" s="46">
        <v>0</v>
      </c>
      <c r="P74" s="222"/>
      <c r="Q74" s="223"/>
      <c r="R74" s="223"/>
      <c r="S74" s="223"/>
      <c r="T74" s="223"/>
      <c r="U74" s="223"/>
      <c r="V74" s="224">
        <v>0</v>
      </c>
    </row>
    <row r="75" spans="1:22" s="2" customFormat="1" x14ac:dyDescent="0.2">
      <c r="A75" s="28">
        <v>719545</v>
      </c>
      <c r="B75" s="21">
        <v>6</v>
      </c>
      <c r="C75" s="21" t="s">
        <v>158</v>
      </c>
      <c r="D75" s="21"/>
      <c r="E75" s="21"/>
      <c r="F75" s="21"/>
      <c r="G75" s="21"/>
      <c r="H75" s="21"/>
      <c r="I75" s="21"/>
      <c r="J75" s="21"/>
      <c r="K75" s="21"/>
      <c r="L75" s="20"/>
      <c r="M75" s="9"/>
      <c r="N75" s="9"/>
      <c r="O75" s="46">
        <v>0</v>
      </c>
      <c r="P75" s="222"/>
      <c r="Q75" s="223"/>
      <c r="R75" s="223"/>
      <c r="S75" s="223"/>
      <c r="T75" s="223"/>
      <c r="U75" s="223"/>
      <c r="V75" s="224">
        <v>0</v>
      </c>
    </row>
    <row r="76" spans="1:22" s="2" customFormat="1" x14ac:dyDescent="0.2">
      <c r="A76" s="28">
        <v>765900</v>
      </c>
      <c r="B76" s="21">
        <v>7</v>
      </c>
      <c r="C76" s="21" t="s">
        <v>54</v>
      </c>
      <c r="D76" s="21"/>
      <c r="E76" s="21"/>
      <c r="F76" s="21"/>
      <c r="G76" s="21"/>
      <c r="H76" s="21"/>
      <c r="I76" s="21"/>
      <c r="J76" s="21"/>
      <c r="K76" s="21"/>
      <c r="L76" s="20"/>
      <c r="M76" s="9"/>
      <c r="N76" s="9"/>
      <c r="O76" s="46">
        <v>0</v>
      </c>
      <c r="P76" s="222"/>
      <c r="Q76" s="223"/>
      <c r="R76" s="223"/>
      <c r="S76" s="223"/>
      <c r="T76" s="223"/>
      <c r="U76" s="223"/>
      <c r="V76" s="224">
        <v>0</v>
      </c>
    </row>
    <row r="77" spans="1:22" s="2" customFormat="1" x14ac:dyDescent="0.2">
      <c r="A77" s="28" t="s">
        <v>210</v>
      </c>
      <c r="B77" s="21">
        <v>8</v>
      </c>
      <c r="C77" s="21" t="s">
        <v>123</v>
      </c>
      <c r="D77" s="21"/>
      <c r="E77" s="21"/>
      <c r="F77" s="21"/>
      <c r="G77" s="21"/>
      <c r="H77" s="21"/>
      <c r="I77" s="21"/>
      <c r="J77" s="21"/>
      <c r="K77" s="21"/>
      <c r="L77" s="20"/>
      <c r="M77" s="9"/>
      <c r="N77" s="9"/>
      <c r="O77" s="46">
        <v>0</v>
      </c>
      <c r="P77" s="222"/>
      <c r="Q77" s="223"/>
      <c r="R77" s="223"/>
      <c r="S77" s="223"/>
      <c r="T77" s="223"/>
      <c r="U77" s="223"/>
      <c r="V77" s="224">
        <v>0</v>
      </c>
    </row>
    <row r="78" spans="1:22" s="2" customFormat="1" x14ac:dyDescent="0.2">
      <c r="A78" s="28"/>
      <c r="B78" s="21"/>
      <c r="C78" s="21"/>
      <c r="D78" s="21"/>
      <c r="E78" s="21"/>
      <c r="F78" s="21"/>
      <c r="G78" s="21"/>
      <c r="H78" s="21"/>
      <c r="I78" s="21"/>
      <c r="J78" s="21"/>
      <c r="K78" s="21"/>
      <c r="L78" s="20"/>
      <c r="M78" s="9"/>
      <c r="N78" s="9"/>
      <c r="O78" s="9"/>
      <c r="P78" s="233"/>
      <c r="Q78" s="9"/>
      <c r="R78" s="9"/>
      <c r="S78" s="9"/>
      <c r="T78" s="9"/>
      <c r="U78" s="9"/>
      <c r="V78" s="221"/>
    </row>
    <row r="79" spans="1:22" s="2" customFormat="1" x14ac:dyDescent="0.2">
      <c r="A79" s="28"/>
      <c r="B79" s="55" t="s">
        <v>47</v>
      </c>
      <c r="C79" s="55"/>
      <c r="D79" s="55"/>
      <c r="E79" s="55"/>
      <c r="F79" s="55"/>
      <c r="G79" s="55"/>
      <c r="H79" s="55"/>
      <c r="I79" s="55"/>
      <c r="J79" s="55"/>
      <c r="K79" s="55"/>
      <c r="L79" s="56"/>
      <c r="M79" s="58"/>
      <c r="N79" s="58"/>
      <c r="O79" s="57">
        <f>SUM(O70:O77)</f>
        <v>0</v>
      </c>
      <c r="P79" s="193"/>
      <c r="Q79" s="187"/>
      <c r="R79" s="187"/>
      <c r="S79" s="187"/>
      <c r="T79" s="187"/>
      <c r="U79" s="187"/>
      <c r="V79" s="189">
        <f>SUM(V70:V77)</f>
        <v>0</v>
      </c>
    </row>
    <row r="80" spans="1:22" s="2" customFormat="1" x14ac:dyDescent="0.2">
      <c r="A80" s="28"/>
      <c r="B80" s="21"/>
      <c r="C80" s="21"/>
      <c r="D80" s="21"/>
      <c r="E80" s="21"/>
      <c r="F80" s="21"/>
      <c r="G80" s="21"/>
      <c r="H80" s="21"/>
      <c r="I80" s="21"/>
      <c r="J80" s="21"/>
      <c r="K80" s="21"/>
      <c r="L80" s="20"/>
      <c r="M80" s="9"/>
      <c r="N80" s="9"/>
      <c r="O80" s="17"/>
      <c r="P80" s="234"/>
      <c r="Q80" s="235"/>
      <c r="R80" s="235"/>
      <c r="S80" s="235"/>
      <c r="T80" s="235"/>
      <c r="U80" s="235"/>
      <c r="V80" s="236"/>
    </row>
    <row r="81" spans="1:22" s="2" customFormat="1" x14ac:dyDescent="0.2">
      <c r="A81" s="28"/>
      <c r="B81" s="55" t="s">
        <v>48</v>
      </c>
      <c r="C81" s="55"/>
      <c r="D81" s="55"/>
      <c r="E81" s="55"/>
      <c r="F81" s="55"/>
      <c r="G81" s="55"/>
      <c r="H81" s="55"/>
      <c r="I81" s="55"/>
      <c r="J81" s="55"/>
      <c r="K81" s="55"/>
      <c r="L81" s="56"/>
      <c r="M81" s="58"/>
      <c r="N81" s="58"/>
      <c r="O81" s="57">
        <f>SUM(O40+O49+O55+O63+O79)</f>
        <v>0</v>
      </c>
      <c r="P81" s="193"/>
      <c r="Q81" s="187"/>
      <c r="R81" s="187"/>
      <c r="S81" s="187"/>
      <c r="T81" s="187"/>
      <c r="U81" s="187"/>
      <c r="V81" s="189">
        <f>SUM(V40+V49+V55+V63+V79)</f>
        <v>0</v>
      </c>
    </row>
    <row r="82" spans="1:22" s="2" customFormat="1" x14ac:dyDescent="0.2">
      <c r="A82" s="28"/>
      <c r="B82" s="21"/>
      <c r="C82" s="21"/>
      <c r="D82" s="21"/>
      <c r="E82" s="21"/>
      <c r="F82" s="21"/>
      <c r="G82" s="21"/>
      <c r="N82" s="3"/>
      <c r="O82" s="17"/>
      <c r="P82" s="234"/>
      <c r="Q82" s="235"/>
      <c r="R82" s="235"/>
      <c r="S82" s="235"/>
      <c r="T82" s="235"/>
      <c r="U82" s="235"/>
      <c r="V82" s="236"/>
    </row>
    <row r="83" spans="1:22" s="2" customFormat="1" x14ac:dyDescent="0.2">
      <c r="A83" s="28">
        <v>786950</v>
      </c>
      <c r="B83" s="21" t="s">
        <v>16</v>
      </c>
      <c r="C83" s="21"/>
      <c r="D83" s="21"/>
      <c r="H83" s="21" t="s">
        <v>17</v>
      </c>
      <c r="J83" s="39">
        <v>0.1</v>
      </c>
      <c r="K83" s="9"/>
      <c r="L83" s="2" t="s">
        <v>18</v>
      </c>
      <c r="M83" s="41">
        <f>O81</f>
        <v>0</v>
      </c>
      <c r="O83" s="47">
        <f>SUM(J83*M83)</f>
        <v>0</v>
      </c>
      <c r="P83" s="193"/>
      <c r="Q83" s="187"/>
      <c r="R83" s="187"/>
      <c r="S83" s="187"/>
      <c r="T83" s="187"/>
      <c r="U83" s="187"/>
      <c r="V83" s="237">
        <f>V81*J83</f>
        <v>0</v>
      </c>
    </row>
    <row r="84" spans="1:22" s="2" customFormat="1" x14ac:dyDescent="0.2">
      <c r="A84" s="8"/>
      <c r="B84" s="21"/>
      <c r="C84" s="21"/>
      <c r="D84" s="21"/>
      <c r="E84" s="21"/>
      <c r="F84" s="21"/>
      <c r="G84" s="21"/>
      <c r="L84" s="9"/>
      <c r="M84" s="9"/>
      <c r="N84" s="9"/>
      <c r="O84" s="30"/>
      <c r="P84" s="203"/>
      <c r="Q84" s="204"/>
      <c r="R84" s="204"/>
      <c r="S84" s="204"/>
      <c r="T84" s="204"/>
      <c r="U84" s="204"/>
      <c r="V84" s="205"/>
    </row>
    <row r="85" spans="1:22" s="2" customFormat="1" ht="15.75" thickBot="1" x14ac:dyDescent="0.25">
      <c r="A85" s="8"/>
      <c r="B85" s="55" t="s">
        <v>49</v>
      </c>
      <c r="C85" s="55"/>
      <c r="D85" s="55"/>
      <c r="E85" s="55"/>
      <c r="F85" s="55"/>
      <c r="G85" s="55"/>
      <c r="H85" s="54"/>
      <c r="I85" s="54"/>
      <c r="J85" s="54"/>
      <c r="K85" s="54"/>
      <c r="L85" s="58"/>
      <c r="M85" s="58"/>
      <c r="N85" s="58"/>
      <c r="O85" s="57">
        <f>SUM(O81+O83)</f>
        <v>0</v>
      </c>
      <c r="P85" s="238" t="s">
        <v>211</v>
      </c>
      <c r="Q85" s="239"/>
      <c r="R85" s="239"/>
      <c r="S85" s="239"/>
      <c r="T85" s="239"/>
      <c r="U85" s="239"/>
      <c r="V85" s="240">
        <f>SUM(V81+V83)</f>
        <v>0</v>
      </c>
    </row>
    <row r="86" spans="1:22" s="2" customFormat="1" ht="15.75" thickBot="1" x14ac:dyDescent="0.25">
      <c r="A86" s="8"/>
    </row>
    <row r="87" spans="1:22" s="2" customFormat="1" ht="15.75" thickBot="1" x14ac:dyDescent="0.25">
      <c r="A87" s="1"/>
      <c r="B87" s="277" t="s">
        <v>40</v>
      </c>
      <c r="C87" s="278"/>
      <c r="D87" s="278"/>
      <c r="E87" s="278"/>
      <c r="F87" s="278"/>
      <c r="G87" s="278"/>
      <c r="H87" s="278"/>
      <c r="I87" s="278"/>
      <c r="J87" s="278"/>
      <c r="K87" s="278"/>
      <c r="L87" s="278"/>
      <c r="M87" s="278"/>
      <c r="N87" s="279"/>
      <c r="O87" s="241">
        <f>O85+V85</f>
        <v>0</v>
      </c>
      <c r="P87" s="245"/>
      <c r="Q87" s="245"/>
      <c r="R87" s="245"/>
      <c r="S87" s="245"/>
      <c r="T87" s="245"/>
      <c r="U87" s="245"/>
      <c r="V87" s="246"/>
    </row>
    <row r="88" spans="1:22" s="2" customFormat="1" x14ac:dyDescent="0.2">
      <c r="A88" s="1"/>
      <c r="L88" s="9"/>
      <c r="M88" s="9"/>
      <c r="N88" s="9"/>
      <c r="O88" s="9"/>
    </row>
    <row r="89" spans="1:22" s="2" customFormat="1" x14ac:dyDescent="0.2">
      <c r="A89" s="13"/>
      <c r="B89" s="272" t="s">
        <v>42</v>
      </c>
      <c r="C89" s="273"/>
      <c r="D89" s="273"/>
      <c r="E89" s="273"/>
      <c r="F89" s="273"/>
      <c r="G89" s="273"/>
      <c r="H89" s="273"/>
      <c r="I89" s="273"/>
      <c r="J89" s="273"/>
      <c r="K89" s="273"/>
      <c r="L89" s="273"/>
      <c r="M89" s="273"/>
      <c r="N89" s="273"/>
      <c r="O89" s="273"/>
    </row>
    <row r="90" spans="1:22" s="2" customFormat="1" x14ac:dyDescent="0.2">
      <c r="A90" s="13"/>
      <c r="B90" s="273"/>
      <c r="C90" s="273"/>
      <c r="D90" s="273"/>
      <c r="E90" s="273"/>
      <c r="F90" s="273"/>
      <c r="G90" s="273"/>
      <c r="H90" s="273"/>
      <c r="I90" s="273"/>
      <c r="J90" s="273"/>
      <c r="K90" s="273"/>
      <c r="L90" s="273"/>
      <c r="M90" s="273"/>
      <c r="N90" s="273"/>
      <c r="O90" s="273"/>
    </row>
    <row r="91" spans="1:22" s="2" customFormat="1" x14ac:dyDescent="0.2">
      <c r="A91" s="13"/>
      <c r="B91" s="273"/>
      <c r="C91" s="273"/>
      <c r="D91" s="273"/>
      <c r="E91" s="273"/>
      <c r="F91" s="273"/>
      <c r="G91" s="273"/>
      <c r="H91" s="273"/>
      <c r="I91" s="273"/>
      <c r="J91" s="273"/>
      <c r="K91" s="273"/>
      <c r="L91" s="273"/>
      <c r="M91" s="273"/>
      <c r="N91" s="273"/>
      <c r="O91" s="273"/>
    </row>
    <row r="92" spans="1:22" s="2" customFormat="1" x14ac:dyDescent="0.2">
      <c r="A92" s="13"/>
      <c r="B92" s="273"/>
      <c r="C92" s="273"/>
      <c r="D92" s="273"/>
      <c r="E92" s="273"/>
      <c r="F92" s="273"/>
      <c r="G92" s="273"/>
      <c r="H92" s="273"/>
      <c r="I92" s="273"/>
      <c r="J92" s="273"/>
      <c r="K92" s="273"/>
      <c r="L92" s="273"/>
      <c r="M92" s="273"/>
      <c r="N92" s="273"/>
      <c r="O92" s="273"/>
    </row>
    <row r="93" spans="1:22" s="2" customFormat="1" x14ac:dyDescent="0.2">
      <c r="A93" s="13"/>
      <c r="B93" s="273"/>
      <c r="C93" s="273"/>
      <c r="D93" s="273"/>
      <c r="E93" s="273"/>
      <c r="F93" s="273"/>
      <c r="G93" s="273"/>
      <c r="H93" s="273"/>
      <c r="I93" s="273"/>
      <c r="J93" s="273"/>
      <c r="K93" s="273"/>
      <c r="L93" s="273"/>
      <c r="M93" s="273"/>
      <c r="N93" s="273"/>
      <c r="O93" s="273"/>
    </row>
    <row r="94" spans="1:22" s="2" customFormat="1" x14ac:dyDescent="0.2">
      <c r="A94" s="13"/>
      <c r="B94" s="273"/>
      <c r="C94" s="273"/>
      <c r="D94" s="273"/>
      <c r="E94" s="273"/>
      <c r="F94" s="273"/>
      <c r="G94" s="273"/>
      <c r="H94" s="273"/>
      <c r="I94" s="273"/>
      <c r="J94" s="273"/>
      <c r="K94" s="273"/>
      <c r="L94" s="273"/>
      <c r="M94" s="273"/>
      <c r="N94" s="273"/>
      <c r="O94" s="273"/>
    </row>
    <row r="95" spans="1:22" s="2" customFormat="1" x14ac:dyDescent="0.2">
      <c r="A95" s="13"/>
      <c r="B95" s="273"/>
      <c r="C95" s="273"/>
      <c r="D95" s="273"/>
      <c r="E95" s="273"/>
      <c r="F95" s="273"/>
      <c r="G95" s="273"/>
      <c r="H95" s="273"/>
      <c r="I95" s="273"/>
      <c r="J95" s="273"/>
      <c r="K95" s="273"/>
      <c r="L95" s="273"/>
      <c r="M95" s="273"/>
      <c r="N95" s="273"/>
      <c r="O95" s="273"/>
    </row>
    <row r="96" spans="1:22" s="2" customFormat="1" x14ac:dyDescent="0.2">
      <c r="A96" s="13"/>
      <c r="B96" s="273"/>
      <c r="C96" s="273"/>
      <c r="D96" s="273"/>
      <c r="E96" s="273"/>
      <c r="F96" s="273"/>
      <c r="G96" s="273"/>
      <c r="H96" s="273"/>
      <c r="I96" s="273"/>
      <c r="J96" s="273"/>
      <c r="K96" s="273"/>
      <c r="L96" s="273"/>
      <c r="M96" s="273"/>
      <c r="N96" s="273"/>
      <c r="O96" s="273"/>
    </row>
    <row r="97" spans="1:15" s="2" customFormat="1" x14ac:dyDescent="0.2">
      <c r="A97" s="13"/>
      <c r="B97" s="273"/>
      <c r="C97" s="273"/>
      <c r="D97" s="273"/>
      <c r="E97" s="273"/>
      <c r="F97" s="273"/>
      <c r="G97" s="273"/>
      <c r="H97" s="273"/>
      <c r="I97" s="273"/>
      <c r="J97" s="273"/>
      <c r="K97" s="273"/>
      <c r="L97" s="273"/>
      <c r="M97" s="273"/>
      <c r="N97" s="273"/>
      <c r="O97" s="273"/>
    </row>
    <row r="98" spans="1:15" x14ac:dyDescent="0.2">
      <c r="A98" s="13"/>
      <c r="B98" s="2"/>
      <c r="C98" s="2"/>
      <c r="D98" s="2"/>
      <c r="E98" s="2"/>
      <c r="F98" s="2"/>
      <c r="G98" s="2"/>
      <c r="H98" s="2"/>
      <c r="I98" s="2"/>
      <c r="J98" s="2"/>
      <c r="K98" s="2"/>
      <c r="L98" s="9"/>
      <c r="M98" s="9"/>
      <c r="N98" s="9"/>
      <c r="O98" s="9"/>
    </row>
    <row r="99" spans="1:15" x14ac:dyDescent="0.2">
      <c r="A99" s="13"/>
      <c r="B99" s="2"/>
      <c r="C99" s="2"/>
      <c r="D99" s="2"/>
      <c r="E99" s="2"/>
      <c r="F99" s="2"/>
      <c r="G99" s="2"/>
      <c r="H99" s="2"/>
      <c r="I99" s="2"/>
      <c r="J99" s="2"/>
      <c r="K99" s="2"/>
      <c r="L99" s="9"/>
      <c r="M99" s="9"/>
      <c r="N99" s="9"/>
      <c r="O99" s="9"/>
    </row>
    <row r="100" spans="1:15" x14ac:dyDescent="0.2">
      <c r="A100" s="13"/>
      <c r="B100" s="2"/>
      <c r="C100" s="2"/>
      <c r="D100" s="2"/>
      <c r="E100" s="2"/>
      <c r="F100" s="2"/>
      <c r="G100" s="2"/>
      <c r="H100" s="2"/>
      <c r="I100" s="2"/>
      <c r="J100" s="2"/>
      <c r="K100" s="2"/>
      <c r="L100" s="9"/>
      <c r="M100" s="9"/>
      <c r="N100" s="9"/>
      <c r="O100" s="9"/>
    </row>
    <row r="101" spans="1:15" x14ac:dyDescent="0.2">
      <c r="A101" s="13"/>
      <c r="B101" s="2"/>
      <c r="C101" s="2"/>
      <c r="D101" s="2"/>
      <c r="E101" s="2"/>
      <c r="F101" s="2"/>
      <c r="G101" s="2"/>
      <c r="H101" s="2"/>
      <c r="I101" s="2"/>
      <c r="J101" s="2"/>
      <c r="K101" s="2"/>
      <c r="L101" s="9"/>
      <c r="M101" s="9"/>
      <c r="N101" s="9"/>
      <c r="O101" s="9"/>
    </row>
    <row r="102" spans="1:15" x14ac:dyDescent="0.2">
      <c r="A102" s="13"/>
      <c r="B102" s="2"/>
      <c r="C102" s="2"/>
      <c r="D102" s="2"/>
      <c r="E102" s="2"/>
      <c r="F102" s="2"/>
      <c r="G102" s="2"/>
      <c r="H102" s="2"/>
      <c r="I102" s="2"/>
      <c r="J102" s="2"/>
      <c r="K102" s="2"/>
      <c r="L102" s="9"/>
      <c r="M102" s="9"/>
      <c r="N102" s="9"/>
      <c r="O102" s="9"/>
    </row>
    <row r="103" spans="1:15" x14ac:dyDescent="0.2">
      <c r="A103" s="13"/>
      <c r="B103" s="2"/>
      <c r="C103" s="2"/>
      <c r="D103" s="2"/>
      <c r="E103" s="2"/>
      <c r="F103" s="2"/>
      <c r="G103" s="2"/>
      <c r="H103" s="2"/>
      <c r="I103" s="2"/>
      <c r="J103" s="2"/>
      <c r="K103" s="2"/>
      <c r="L103" s="9"/>
      <c r="M103" s="9"/>
      <c r="N103" s="9"/>
      <c r="O103" s="9"/>
    </row>
    <row r="104" spans="1:15" x14ac:dyDescent="0.2">
      <c r="A104" s="13"/>
      <c r="B104" s="2"/>
      <c r="C104" s="2"/>
      <c r="D104" s="2"/>
      <c r="E104" s="2"/>
      <c r="F104" s="2"/>
      <c r="G104" s="2"/>
      <c r="H104" s="2"/>
      <c r="I104" s="2"/>
      <c r="J104" s="2"/>
      <c r="K104" s="2"/>
      <c r="L104" s="9"/>
      <c r="M104" s="9"/>
      <c r="N104" s="9"/>
      <c r="O104" s="9"/>
    </row>
    <row r="105" spans="1:15" x14ac:dyDescent="0.2">
      <c r="A105" s="13"/>
      <c r="B105" s="2"/>
      <c r="C105" s="2"/>
      <c r="D105" s="2"/>
      <c r="E105" s="2"/>
      <c r="F105" s="2"/>
      <c r="G105" s="2"/>
      <c r="H105" s="2"/>
      <c r="I105" s="2"/>
      <c r="J105" s="2"/>
      <c r="K105" s="2"/>
      <c r="L105" s="9"/>
      <c r="M105" s="9"/>
      <c r="N105" s="9"/>
      <c r="O105" s="2"/>
    </row>
    <row r="106" spans="1:15" x14ac:dyDescent="0.2">
      <c r="A106" s="13"/>
      <c r="B106" s="2"/>
      <c r="C106" s="2"/>
      <c r="D106" s="2"/>
      <c r="E106" s="2"/>
      <c r="F106" s="2"/>
      <c r="G106" s="2"/>
      <c r="H106" s="2"/>
      <c r="I106" s="2"/>
      <c r="J106" s="2"/>
      <c r="K106" s="2"/>
      <c r="L106" s="9"/>
      <c r="M106" s="9"/>
      <c r="N106" s="9"/>
      <c r="O106" s="9"/>
    </row>
    <row r="107" spans="1:15" x14ac:dyDescent="0.2">
      <c r="A107" s="13"/>
      <c r="B107" s="2"/>
      <c r="C107" s="2"/>
      <c r="D107" s="2"/>
      <c r="E107" s="2"/>
      <c r="F107" s="2"/>
      <c r="G107" s="2"/>
      <c r="H107" s="2"/>
      <c r="I107" s="2"/>
      <c r="J107" s="2"/>
      <c r="K107" s="2"/>
      <c r="L107" s="9"/>
      <c r="M107" s="9"/>
      <c r="N107" s="9"/>
      <c r="O107" s="2"/>
    </row>
    <row r="108" spans="1:15" x14ac:dyDescent="0.2">
      <c r="A108" s="13"/>
      <c r="B108" s="2"/>
      <c r="C108" s="2"/>
      <c r="D108" s="2"/>
      <c r="E108" s="2"/>
      <c r="F108" s="2"/>
      <c r="G108" s="2"/>
      <c r="H108" s="2"/>
      <c r="I108" s="2"/>
      <c r="J108" s="9"/>
      <c r="K108" s="9"/>
      <c r="L108" s="9"/>
      <c r="M108" s="9"/>
      <c r="N108" s="9"/>
      <c r="O108" s="9"/>
    </row>
    <row r="109" spans="1:15" x14ac:dyDescent="0.2">
      <c r="A109" s="13"/>
      <c r="B109" s="2"/>
      <c r="C109" s="2"/>
      <c r="D109" s="2"/>
      <c r="E109" s="2"/>
      <c r="F109" s="2"/>
      <c r="G109" s="2"/>
      <c r="H109" s="2"/>
      <c r="I109" s="2"/>
      <c r="J109" s="2"/>
      <c r="K109" s="2"/>
      <c r="L109" s="9"/>
      <c r="M109" s="9"/>
      <c r="N109" s="9"/>
      <c r="O109" s="2"/>
    </row>
    <row r="110" spans="1:15" x14ac:dyDescent="0.2">
      <c r="A110" s="1"/>
      <c r="B110" s="2"/>
      <c r="C110" s="2"/>
      <c r="D110" s="2"/>
      <c r="E110" s="2"/>
      <c r="F110" s="2"/>
      <c r="G110" s="2"/>
      <c r="H110" s="2"/>
      <c r="I110" s="2"/>
      <c r="J110" s="2"/>
      <c r="K110" s="2"/>
      <c r="L110" s="9"/>
      <c r="M110" s="9"/>
      <c r="N110" s="9"/>
      <c r="O110" s="9"/>
    </row>
    <row r="111" spans="1:15" x14ac:dyDescent="0.2">
      <c r="A111" s="1"/>
    </row>
  </sheetData>
  <sheetProtection algorithmName="SHA-512" hashValue="AN55HZ3sfNUsOwwsR/UohYM2x8YG1KO2LyTZseUKPuW2vBZP/mLD0JkykvA9/8d8j8pL0q1+U/tb2LTM0mlXDg==" saltValue="tFa93/8lX/LQTGsbX25KCQ==" spinCount="100000" sheet="1" formatColumns="0"/>
  <mergeCells count="7">
    <mergeCell ref="B89:O97"/>
    <mergeCell ref="J1:L1"/>
    <mergeCell ref="N1:O1"/>
    <mergeCell ref="A2:H2"/>
    <mergeCell ref="P4:V4"/>
    <mergeCell ref="H4:O4"/>
    <mergeCell ref="B87:N87"/>
  </mergeCells>
  <phoneticPr fontId="2" type="noConversion"/>
  <printOptions gridLines="1"/>
  <pageMargins left="0" right="0" top="0.5" bottom="0.5" header="0.3" footer="0.3"/>
  <pageSetup scale="35" orientation="portrait" r:id="rId1"/>
  <headerFooter>
    <oddHeader>&amp;C&amp;"Tahoma,Regular"&amp;12Appalachian State University - Office of Sponsored Programs</oddHeader>
    <oddFooter>&amp;CPage &amp;P&amp;Rversion 07/2023</oddFooter>
  </headerFooter>
  <ignoredErrors>
    <ignoredError sqref="O63 O37 M37" emptyCellReference="1"/>
    <ignoredError sqref="C8:C13" unlockedFormula="1" emptyCellReference="1"/>
    <ignoredError sqref="I18:I22 I8 I9:I13 K9:K11 K8 K12:K13" unlockedFormula="1"/>
  </ignoredErrors>
  <legacyDrawing r:id="rId2"/>
  <extLst>
    <ext xmlns:mx="http://schemas.microsoft.com/office/mac/excel/2008/main" uri="{64002731-A6B0-56B0-2670-7721B7C09600}">
      <mx:PLV Mode="1" OnePage="0" WScale="10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12"/>
  <sheetViews>
    <sheetView view="pageLayout" zoomScale="70" zoomScaleNormal="70" zoomScaleSheetLayoutView="86" zoomScalePageLayoutView="70" workbookViewId="0">
      <selection activeCell="E17" sqref="E17"/>
    </sheetView>
  </sheetViews>
  <sheetFormatPr defaultColWidth="14.42578125" defaultRowHeight="15" x14ac:dyDescent="0.2"/>
  <cols>
    <col min="1" max="1" width="14.42578125" style="14"/>
    <col min="2" max="6" width="14.42578125" style="3"/>
    <col min="7" max="7" width="8.42578125" style="3" customWidth="1"/>
    <col min="8" max="8" width="12.7109375" style="3" customWidth="1"/>
    <col min="9" max="9" width="6.140625" style="3" customWidth="1"/>
    <col min="10" max="10" width="11.7109375" style="3" customWidth="1"/>
    <col min="11" max="11" width="6.28515625" style="3" customWidth="1"/>
    <col min="12" max="13" width="14.42578125" style="3"/>
    <col min="14" max="14" width="15.5703125" style="3" bestFit="1" customWidth="1"/>
    <col min="15" max="15" width="17" style="3" bestFit="1" customWidth="1"/>
    <col min="16" max="16" width="12.42578125" style="3" bestFit="1" customWidth="1"/>
    <col min="17" max="17" width="7.140625" style="3" bestFit="1" customWidth="1"/>
    <col min="18" max="18" width="11" style="3" bestFit="1" customWidth="1"/>
    <col min="19" max="19" width="4.85546875" style="3" bestFit="1" customWidth="1"/>
    <col min="20" max="20" width="16.42578125" style="3" bestFit="1" customWidth="1"/>
    <col min="21" max="22" width="14.7109375" style="3" bestFit="1" customWidth="1"/>
    <col min="23" max="16384" width="14.42578125" style="3"/>
  </cols>
  <sheetData>
    <row r="1" spans="1:22" ht="19.5" x14ac:dyDescent="0.2">
      <c r="A1" s="108" t="s">
        <v>43</v>
      </c>
      <c r="B1" s="109"/>
      <c r="C1" s="109"/>
      <c r="D1" s="109"/>
      <c r="E1" s="109"/>
      <c r="F1" s="109"/>
      <c r="G1" s="109"/>
      <c r="H1" s="109"/>
      <c r="I1" s="109"/>
      <c r="J1" s="265" t="s">
        <v>169</v>
      </c>
      <c r="K1" s="266"/>
      <c r="L1" s="266"/>
      <c r="M1" s="253"/>
      <c r="N1" s="267" t="s">
        <v>170</v>
      </c>
      <c r="O1" s="268"/>
    </row>
    <row r="2" spans="1:22" x14ac:dyDescent="0.2">
      <c r="A2" s="263" t="s">
        <v>221</v>
      </c>
      <c r="B2" s="264"/>
      <c r="C2" s="264"/>
      <c r="D2" s="264"/>
      <c r="E2" s="264"/>
      <c r="F2" s="264"/>
      <c r="G2" s="264"/>
      <c r="H2" s="264"/>
      <c r="I2" s="109"/>
      <c r="J2" s="110" t="s">
        <v>2</v>
      </c>
      <c r="K2" s="111"/>
      <c r="L2" s="112"/>
      <c r="M2" s="113"/>
      <c r="N2" s="113"/>
      <c r="O2" s="109"/>
    </row>
    <row r="3" spans="1:22" ht="15.75" thickBot="1" x14ac:dyDescent="0.25">
      <c r="A3" s="1" t="s">
        <v>35</v>
      </c>
      <c r="B3" s="40" t="str">
        <f>'TDC FY 24-25'!B3</f>
        <v>Insert name</v>
      </c>
      <c r="C3" s="40"/>
      <c r="D3" s="40"/>
      <c r="E3" s="40"/>
      <c r="F3" s="40"/>
      <c r="G3" s="40"/>
      <c r="H3" s="40"/>
      <c r="I3" s="40"/>
      <c r="J3" s="41"/>
      <c r="K3" s="41"/>
      <c r="L3" s="41"/>
      <c r="M3" s="41"/>
      <c r="N3" s="40"/>
      <c r="O3" s="40"/>
    </row>
    <row r="4" spans="1:22" ht="15.75" thickBot="1" x14ac:dyDescent="0.25">
      <c r="A4" s="4"/>
      <c r="B4" s="5"/>
      <c r="C4" s="5"/>
      <c r="D4" s="5"/>
      <c r="E4" s="5"/>
      <c r="F4" s="5"/>
      <c r="G4" s="5"/>
      <c r="H4" s="274" t="s">
        <v>209</v>
      </c>
      <c r="I4" s="275"/>
      <c r="J4" s="275"/>
      <c r="K4" s="275"/>
      <c r="L4" s="275"/>
      <c r="M4" s="275"/>
      <c r="N4" s="275"/>
      <c r="O4" s="276"/>
      <c r="P4" s="280" t="s">
        <v>203</v>
      </c>
      <c r="Q4" s="281"/>
      <c r="R4" s="281"/>
      <c r="S4" s="281"/>
      <c r="T4" s="281"/>
      <c r="U4" s="281"/>
      <c r="V4" s="282"/>
    </row>
    <row r="5" spans="1:22" x14ac:dyDescent="0.2">
      <c r="A5" s="32"/>
      <c r="B5" s="2"/>
      <c r="C5" s="2"/>
      <c r="D5" s="2"/>
      <c r="E5" s="2"/>
      <c r="F5" s="2"/>
      <c r="G5" s="2"/>
      <c r="H5" s="6" t="s">
        <v>21</v>
      </c>
      <c r="I5" s="44" t="s">
        <v>28</v>
      </c>
      <c r="J5" s="6" t="s">
        <v>22</v>
      </c>
      <c r="K5" s="44" t="s">
        <v>28</v>
      </c>
      <c r="L5" s="27" t="s">
        <v>26</v>
      </c>
      <c r="M5" s="7" t="s">
        <v>27</v>
      </c>
      <c r="N5" s="7" t="s">
        <v>32</v>
      </c>
      <c r="O5" s="6" t="s">
        <v>33</v>
      </c>
      <c r="P5" s="176" t="s">
        <v>34</v>
      </c>
      <c r="Q5" s="177" t="s">
        <v>28</v>
      </c>
      <c r="R5" s="178" t="s">
        <v>22</v>
      </c>
      <c r="S5" s="177" t="s">
        <v>28</v>
      </c>
      <c r="T5" s="177" t="s">
        <v>204</v>
      </c>
      <c r="U5" s="179" t="s">
        <v>32</v>
      </c>
      <c r="V5" s="180" t="s">
        <v>23</v>
      </c>
    </row>
    <row r="6" spans="1:22" x14ac:dyDescent="0.2">
      <c r="A6" s="8"/>
      <c r="B6" s="2"/>
      <c r="C6" s="2"/>
      <c r="D6" s="2"/>
      <c r="E6" s="2"/>
      <c r="F6" s="2"/>
      <c r="G6" s="2"/>
      <c r="H6" s="6" t="s">
        <v>7</v>
      </c>
      <c r="I6" s="6"/>
      <c r="J6" s="6" t="s">
        <v>7</v>
      </c>
      <c r="K6" s="6"/>
      <c r="L6" s="27"/>
      <c r="M6" s="7" t="s">
        <v>25</v>
      </c>
      <c r="N6" s="7" t="s">
        <v>31</v>
      </c>
      <c r="O6" s="2"/>
      <c r="P6" s="176" t="s">
        <v>29</v>
      </c>
      <c r="Q6" s="178"/>
      <c r="R6" s="178" t="s">
        <v>29</v>
      </c>
      <c r="S6" s="178"/>
      <c r="T6" s="178" t="s">
        <v>205</v>
      </c>
      <c r="U6" s="179" t="s">
        <v>31</v>
      </c>
      <c r="V6" s="181"/>
    </row>
    <row r="7" spans="1:22" x14ac:dyDescent="0.2">
      <c r="A7" s="8" t="s">
        <v>39</v>
      </c>
      <c r="B7" s="21" t="s">
        <v>55</v>
      </c>
      <c r="C7" s="21"/>
      <c r="D7" s="21"/>
      <c r="E7" s="21"/>
      <c r="F7" s="21"/>
      <c r="G7" s="21"/>
      <c r="H7" s="21"/>
      <c r="I7" s="21"/>
      <c r="J7" s="21"/>
      <c r="K7" s="21"/>
      <c r="L7" s="9"/>
      <c r="M7" s="9"/>
      <c r="N7" s="9"/>
      <c r="O7" s="2"/>
      <c r="P7" s="182"/>
      <c r="Q7" s="183"/>
      <c r="R7" s="183"/>
      <c r="S7" s="183"/>
      <c r="T7" s="183"/>
      <c r="U7" s="183"/>
      <c r="V7" s="181"/>
    </row>
    <row r="8" spans="1:22" x14ac:dyDescent="0.2">
      <c r="A8" s="28">
        <v>611180</v>
      </c>
      <c r="B8" s="21">
        <v>1</v>
      </c>
      <c r="C8" s="39" t="str">
        <f>'TDC FY 24-25'!C8</f>
        <v>insert name</v>
      </c>
      <c r="D8" s="39"/>
      <c r="E8" s="39"/>
      <c r="F8" s="39"/>
      <c r="G8" s="21"/>
      <c r="H8" s="62">
        <v>0</v>
      </c>
      <c r="I8" s="38">
        <f t="shared" ref="I8:I13" si="0">H8*9</f>
        <v>0</v>
      </c>
      <c r="J8" s="62">
        <v>0</v>
      </c>
      <c r="K8" s="38">
        <f t="shared" ref="K8:K13" si="1">J8*3</f>
        <v>0</v>
      </c>
      <c r="L8" s="10">
        <f>('TDC FY 27-28'!L8)*0.03+('TDC FY 27-28'!L8)</f>
        <v>0</v>
      </c>
      <c r="M8" s="45">
        <f t="shared" ref="M8:M13" si="2">L8*H8+L8/9*3*J8</f>
        <v>0</v>
      </c>
      <c r="N8" s="157">
        <f>M8*'Fringe Rates'!$F$3</f>
        <v>0</v>
      </c>
      <c r="O8" s="45">
        <f t="shared" ref="O8:O13" si="3">N8+M8</f>
        <v>0</v>
      </c>
      <c r="P8" s="184">
        <v>0</v>
      </c>
      <c r="Q8" s="185">
        <f t="shared" ref="Q8:Q13" si="4">P8*9</f>
        <v>0</v>
      </c>
      <c r="R8" s="186">
        <v>0</v>
      </c>
      <c r="S8" s="185">
        <f t="shared" ref="S8:S13" si="5">R8*3</f>
        <v>0</v>
      </c>
      <c r="T8" s="187">
        <f>'TDC FY 24-25'!L8*P8+'TDC FY 24-25'!L8/9*3*R8</f>
        <v>0</v>
      </c>
      <c r="U8" s="188">
        <f>T8*'Fringe Rates'!$B$3</f>
        <v>0</v>
      </c>
      <c r="V8" s="189">
        <f t="shared" ref="V8:V13" si="6">T8+U8</f>
        <v>0</v>
      </c>
    </row>
    <row r="9" spans="1:22" x14ac:dyDescent="0.2">
      <c r="A9" s="28">
        <v>611180</v>
      </c>
      <c r="B9" s="21">
        <v>2</v>
      </c>
      <c r="C9" s="39" t="str">
        <f>'TDC FY 24-25'!C9</f>
        <v>insert name</v>
      </c>
      <c r="D9" s="39"/>
      <c r="E9" s="39"/>
      <c r="F9" s="39"/>
      <c r="G9" s="21"/>
      <c r="H9" s="62">
        <v>0</v>
      </c>
      <c r="I9" s="38">
        <f t="shared" si="0"/>
        <v>0</v>
      </c>
      <c r="J9" s="62">
        <v>0</v>
      </c>
      <c r="K9" s="38">
        <f t="shared" si="1"/>
        <v>0</v>
      </c>
      <c r="L9" s="10">
        <f>('TDC FY 27-28'!L9)*0.03+('TDC FY 27-28'!L9)</f>
        <v>0</v>
      </c>
      <c r="M9" s="45">
        <f t="shared" si="2"/>
        <v>0</v>
      </c>
      <c r="N9" s="157">
        <f>M9*'Fringe Rates'!$F$3</f>
        <v>0</v>
      </c>
      <c r="O9" s="45">
        <f t="shared" si="3"/>
        <v>0</v>
      </c>
      <c r="P9" s="184">
        <v>0</v>
      </c>
      <c r="Q9" s="185">
        <f t="shared" si="4"/>
        <v>0</v>
      </c>
      <c r="R9" s="186">
        <v>0</v>
      </c>
      <c r="S9" s="185">
        <f t="shared" si="5"/>
        <v>0</v>
      </c>
      <c r="T9" s="187">
        <f>'TDC FY 24-25'!L9*P9+'TDC FY 24-25'!L9/9*3*R9</f>
        <v>0</v>
      </c>
      <c r="U9" s="188">
        <f>T9*'Fringe Rates'!$B$3</f>
        <v>0</v>
      </c>
      <c r="V9" s="189">
        <f t="shared" si="6"/>
        <v>0</v>
      </c>
    </row>
    <row r="10" spans="1:22" x14ac:dyDescent="0.2">
      <c r="A10" s="28">
        <v>611180</v>
      </c>
      <c r="B10" s="21">
        <v>3</v>
      </c>
      <c r="C10" s="39" t="str">
        <f>'TDC FY 24-25'!C10</f>
        <v>insert name</v>
      </c>
      <c r="D10" s="39"/>
      <c r="E10" s="39"/>
      <c r="F10" s="39"/>
      <c r="G10" s="21"/>
      <c r="H10" s="62">
        <v>0</v>
      </c>
      <c r="I10" s="38">
        <f t="shared" si="0"/>
        <v>0</v>
      </c>
      <c r="J10" s="62">
        <v>0</v>
      </c>
      <c r="K10" s="38">
        <f t="shared" si="1"/>
        <v>0</v>
      </c>
      <c r="L10" s="10">
        <f>('TDC FY 27-28'!L10)*0.03+('TDC FY 27-28'!L10)</f>
        <v>0</v>
      </c>
      <c r="M10" s="45">
        <f t="shared" si="2"/>
        <v>0</v>
      </c>
      <c r="N10" s="157">
        <f>M10*'Fringe Rates'!$F$3</f>
        <v>0</v>
      </c>
      <c r="O10" s="45">
        <f t="shared" si="3"/>
        <v>0</v>
      </c>
      <c r="P10" s="184">
        <v>0</v>
      </c>
      <c r="Q10" s="185">
        <f t="shared" si="4"/>
        <v>0</v>
      </c>
      <c r="R10" s="186">
        <v>0</v>
      </c>
      <c r="S10" s="185">
        <f t="shared" si="5"/>
        <v>0</v>
      </c>
      <c r="T10" s="187">
        <f>'TDC FY 24-25'!L10*P10+'TDC FY 24-25'!L10/9*3*R10</f>
        <v>0</v>
      </c>
      <c r="U10" s="188">
        <f>T10*'Fringe Rates'!$B$3</f>
        <v>0</v>
      </c>
      <c r="V10" s="189">
        <f t="shared" si="6"/>
        <v>0</v>
      </c>
    </row>
    <row r="11" spans="1:22" x14ac:dyDescent="0.2">
      <c r="A11" s="28">
        <v>611180</v>
      </c>
      <c r="B11" s="21">
        <v>4</v>
      </c>
      <c r="C11" s="39" t="str">
        <f>'TDC FY 24-25'!C11</f>
        <v>insert name</v>
      </c>
      <c r="D11" s="39"/>
      <c r="E11" s="39"/>
      <c r="F11" s="39"/>
      <c r="G11" s="21"/>
      <c r="H11" s="62">
        <v>0</v>
      </c>
      <c r="I11" s="38">
        <f t="shared" si="0"/>
        <v>0</v>
      </c>
      <c r="J11" s="62">
        <v>0</v>
      </c>
      <c r="K11" s="38">
        <f t="shared" si="1"/>
        <v>0</v>
      </c>
      <c r="L11" s="10">
        <f>('TDC FY 27-28'!L11)*0.03+('TDC FY 27-28'!L11)</f>
        <v>0</v>
      </c>
      <c r="M11" s="45">
        <f t="shared" si="2"/>
        <v>0</v>
      </c>
      <c r="N11" s="157">
        <f>M11*'Fringe Rates'!$F$3</f>
        <v>0</v>
      </c>
      <c r="O11" s="45">
        <f t="shared" si="3"/>
        <v>0</v>
      </c>
      <c r="P11" s="184">
        <v>0</v>
      </c>
      <c r="Q11" s="185">
        <f t="shared" si="4"/>
        <v>0</v>
      </c>
      <c r="R11" s="186">
        <v>0</v>
      </c>
      <c r="S11" s="185">
        <f t="shared" si="5"/>
        <v>0</v>
      </c>
      <c r="T11" s="187">
        <f>'TDC FY 24-25'!L11*P11+'TDC FY 24-25'!L11/9*3*R11</f>
        <v>0</v>
      </c>
      <c r="U11" s="188">
        <f>T11*'Fringe Rates'!$B$3</f>
        <v>0</v>
      </c>
      <c r="V11" s="189">
        <f t="shared" si="6"/>
        <v>0</v>
      </c>
    </row>
    <row r="12" spans="1:22" x14ac:dyDescent="0.2">
      <c r="A12" s="28">
        <v>611180</v>
      </c>
      <c r="B12" s="21">
        <v>5</v>
      </c>
      <c r="C12" s="39" t="str">
        <f>'TDC FY 24-25'!C12</f>
        <v>insert name</v>
      </c>
      <c r="D12" s="39"/>
      <c r="E12" s="39"/>
      <c r="F12" s="39"/>
      <c r="G12" s="21"/>
      <c r="H12" s="62">
        <v>0</v>
      </c>
      <c r="I12" s="38">
        <f t="shared" si="0"/>
        <v>0</v>
      </c>
      <c r="J12" s="62">
        <v>0</v>
      </c>
      <c r="K12" s="38">
        <f t="shared" si="1"/>
        <v>0</v>
      </c>
      <c r="L12" s="10">
        <f>('TDC FY 27-28'!L12)*0.03+('TDC FY 27-28'!L12)</f>
        <v>0</v>
      </c>
      <c r="M12" s="45">
        <f t="shared" si="2"/>
        <v>0</v>
      </c>
      <c r="N12" s="157">
        <f>M12*'Fringe Rates'!$F$3</f>
        <v>0</v>
      </c>
      <c r="O12" s="45">
        <f t="shared" si="3"/>
        <v>0</v>
      </c>
      <c r="P12" s="184">
        <v>0</v>
      </c>
      <c r="Q12" s="185">
        <f t="shared" si="4"/>
        <v>0</v>
      </c>
      <c r="R12" s="186">
        <v>0</v>
      </c>
      <c r="S12" s="185">
        <f t="shared" si="5"/>
        <v>0</v>
      </c>
      <c r="T12" s="187">
        <f>'TDC FY 24-25'!L12*P12+'TDC FY 24-25'!L12/9*3*R12</f>
        <v>0</v>
      </c>
      <c r="U12" s="188">
        <f>T12*'Fringe Rates'!$B$3</f>
        <v>0</v>
      </c>
      <c r="V12" s="189">
        <f t="shared" si="6"/>
        <v>0</v>
      </c>
    </row>
    <row r="13" spans="1:22" x14ac:dyDescent="0.2">
      <c r="A13" s="28">
        <v>611180</v>
      </c>
      <c r="B13" s="21">
        <v>6</v>
      </c>
      <c r="C13" s="39" t="str">
        <f>'TDC FY 24-25'!C13</f>
        <v>insert name</v>
      </c>
      <c r="D13" s="39"/>
      <c r="E13" s="39"/>
      <c r="F13" s="39"/>
      <c r="G13" s="21"/>
      <c r="H13" s="62">
        <v>0</v>
      </c>
      <c r="I13" s="38">
        <f t="shared" si="0"/>
        <v>0</v>
      </c>
      <c r="J13" s="62">
        <v>0</v>
      </c>
      <c r="K13" s="38">
        <f t="shared" si="1"/>
        <v>0</v>
      </c>
      <c r="L13" s="10">
        <f>('TDC FY 27-28'!L13)*0.03+('TDC FY 27-28'!L13)</f>
        <v>0</v>
      </c>
      <c r="M13" s="45">
        <f t="shared" si="2"/>
        <v>0</v>
      </c>
      <c r="N13" s="157">
        <f>M13*'Fringe Rates'!$F$3</f>
        <v>0</v>
      </c>
      <c r="O13" s="45">
        <f t="shared" si="3"/>
        <v>0</v>
      </c>
      <c r="P13" s="184">
        <v>0</v>
      </c>
      <c r="Q13" s="185">
        <f t="shared" si="4"/>
        <v>0</v>
      </c>
      <c r="R13" s="186">
        <v>0</v>
      </c>
      <c r="S13" s="185">
        <f t="shared" si="5"/>
        <v>0</v>
      </c>
      <c r="T13" s="187">
        <f>'TDC FY 24-25'!L13*P13+'TDC FY 24-25'!L13/9*3*R13</f>
        <v>0</v>
      </c>
      <c r="U13" s="188">
        <f>T13*'Fringe Rates'!$B$3</f>
        <v>0</v>
      </c>
      <c r="V13" s="189">
        <f t="shared" si="6"/>
        <v>0</v>
      </c>
    </row>
    <row r="14" spans="1:22" x14ac:dyDescent="0.2">
      <c r="A14" s="28"/>
      <c r="B14" s="21"/>
      <c r="C14" s="21"/>
      <c r="D14" s="21"/>
      <c r="E14" s="21"/>
      <c r="F14" s="21"/>
      <c r="G14" s="21"/>
      <c r="H14" s="21"/>
      <c r="I14" s="21"/>
      <c r="J14" s="21"/>
      <c r="K14" s="21"/>
      <c r="L14" s="10"/>
      <c r="M14" s="10"/>
      <c r="N14" s="10"/>
      <c r="O14" s="10"/>
      <c r="P14" s="190"/>
      <c r="Q14" s="191"/>
      <c r="R14" s="191"/>
      <c r="S14" s="191"/>
      <c r="T14" s="191"/>
      <c r="U14" s="191"/>
      <c r="V14" s="192"/>
    </row>
    <row r="15" spans="1:22" x14ac:dyDescent="0.2">
      <c r="A15" s="28"/>
      <c r="B15" s="55" t="s">
        <v>56</v>
      </c>
      <c r="C15" s="55"/>
      <c r="D15" s="55"/>
      <c r="E15" s="55"/>
      <c r="F15" s="55"/>
      <c r="G15" s="55"/>
      <c r="H15" s="55"/>
      <c r="I15" s="55"/>
      <c r="J15" s="55"/>
      <c r="K15" s="55"/>
      <c r="L15" s="59"/>
      <c r="M15" s="59">
        <f>SUM(M8:M13)</f>
        <v>0</v>
      </c>
      <c r="N15" s="60">
        <f>SUM(N8:N13)</f>
        <v>0</v>
      </c>
      <c r="O15" s="59">
        <f>SUM(O8:O13)</f>
        <v>0</v>
      </c>
      <c r="P15" s="193"/>
      <c r="Q15" s="187"/>
      <c r="R15" s="187"/>
      <c r="S15" s="187"/>
      <c r="T15" s="187">
        <f>SUM(T8:T13)</f>
        <v>0</v>
      </c>
      <c r="U15" s="187">
        <f>SUM(U8:U13)</f>
        <v>0</v>
      </c>
      <c r="V15" s="189">
        <f>SUM(V8:V13)</f>
        <v>0</v>
      </c>
    </row>
    <row r="16" spans="1:22" x14ac:dyDescent="0.2">
      <c r="A16" s="28"/>
      <c r="B16" s="21"/>
      <c r="C16" s="21"/>
      <c r="D16" s="21"/>
      <c r="E16" s="21"/>
      <c r="F16" s="21"/>
      <c r="G16" s="21"/>
      <c r="H16" s="37" t="s">
        <v>30</v>
      </c>
      <c r="I16" s="43" t="s">
        <v>28</v>
      </c>
      <c r="J16" s="21"/>
      <c r="K16" s="21"/>
      <c r="L16" s="27" t="s">
        <v>26</v>
      </c>
      <c r="M16" s="7" t="s">
        <v>27</v>
      </c>
      <c r="N16" s="7" t="s">
        <v>32</v>
      </c>
      <c r="O16" s="6" t="s">
        <v>33</v>
      </c>
      <c r="P16" s="194" t="s">
        <v>30</v>
      </c>
      <c r="Q16" s="195" t="s">
        <v>28</v>
      </c>
      <c r="R16" s="6"/>
      <c r="S16" s="6"/>
      <c r="T16" s="44" t="s">
        <v>204</v>
      </c>
      <c r="U16" s="44" t="s">
        <v>167</v>
      </c>
      <c r="V16" s="196" t="s">
        <v>23</v>
      </c>
    </row>
    <row r="17" spans="1:22" x14ac:dyDescent="0.2">
      <c r="A17" s="28"/>
      <c r="B17" s="21" t="s">
        <v>57</v>
      </c>
      <c r="C17" s="21"/>
      <c r="D17" s="21"/>
      <c r="E17" s="21"/>
      <c r="F17" s="21"/>
      <c r="G17" s="21"/>
      <c r="H17" s="37" t="s">
        <v>29</v>
      </c>
      <c r="I17" s="37"/>
      <c r="J17" s="21"/>
      <c r="K17" s="21"/>
      <c r="L17" s="27"/>
      <c r="M17" s="7" t="s">
        <v>25</v>
      </c>
      <c r="N17" s="7" t="s">
        <v>31</v>
      </c>
      <c r="O17" s="2"/>
      <c r="P17" s="194" t="s">
        <v>29</v>
      </c>
      <c r="Q17" s="197"/>
      <c r="R17" s="2"/>
      <c r="S17" s="2"/>
      <c r="T17" s="44" t="s">
        <v>205</v>
      </c>
      <c r="U17" s="44" t="s">
        <v>31</v>
      </c>
      <c r="V17" s="198"/>
    </row>
    <row r="18" spans="1:22" x14ac:dyDescent="0.2">
      <c r="A18" s="28">
        <v>612120</v>
      </c>
      <c r="B18" s="21">
        <v>1</v>
      </c>
      <c r="C18" s="40" t="str">
        <f>'TDC FY 24-25'!C18</f>
        <v>insert name</v>
      </c>
      <c r="D18" s="39"/>
      <c r="E18" s="39"/>
      <c r="F18" s="39"/>
      <c r="G18" s="21"/>
      <c r="H18" s="62">
        <v>0</v>
      </c>
      <c r="I18" s="38">
        <f>H18*12</f>
        <v>0</v>
      </c>
      <c r="J18" s="33"/>
      <c r="K18" s="33"/>
      <c r="L18" s="10">
        <f>('TDC FY 27-28'!L18)*0.03+('TDC FY 27-28'!L18)</f>
        <v>0</v>
      </c>
      <c r="M18" s="45">
        <f>H18*L18</f>
        <v>0</v>
      </c>
      <c r="N18" s="158">
        <f>M18*'Fringe Rates'!$F$5</f>
        <v>0</v>
      </c>
      <c r="O18" s="45">
        <f>N18+M18</f>
        <v>0</v>
      </c>
      <c r="P18" s="199">
        <v>0</v>
      </c>
      <c r="Q18" s="200">
        <f>P18*12</f>
        <v>0</v>
      </c>
      <c r="R18" s="201"/>
      <c r="S18" s="201"/>
      <c r="T18" s="187">
        <f>'TDC FY 24-25'!L18*P18</f>
        <v>0</v>
      </c>
      <c r="U18" s="202">
        <f>T18*'Fringe Rates'!$B$5</f>
        <v>0</v>
      </c>
      <c r="V18" s="189">
        <f>T18+U18</f>
        <v>0</v>
      </c>
    </row>
    <row r="19" spans="1:22" x14ac:dyDescent="0.2">
      <c r="A19" s="28">
        <v>612120</v>
      </c>
      <c r="B19" s="21">
        <v>2</v>
      </c>
      <c r="C19" s="40" t="str">
        <f>'TDC FY 24-25'!C19</f>
        <v>insert name</v>
      </c>
      <c r="D19" s="39"/>
      <c r="E19" s="39"/>
      <c r="F19" s="39"/>
      <c r="G19" s="21"/>
      <c r="H19" s="62">
        <v>0</v>
      </c>
      <c r="I19" s="38">
        <f>H19*12</f>
        <v>0</v>
      </c>
      <c r="J19" s="33"/>
      <c r="K19" s="33"/>
      <c r="L19" s="10">
        <f>('TDC FY 27-28'!L19)*0.03+('TDC FY 27-28'!L19)</f>
        <v>0</v>
      </c>
      <c r="M19" s="45">
        <f>H19*L19</f>
        <v>0</v>
      </c>
      <c r="N19" s="158">
        <f>M19*'Fringe Rates'!$F$5</f>
        <v>0</v>
      </c>
      <c r="O19" s="45">
        <f>N19+M19</f>
        <v>0</v>
      </c>
      <c r="P19" s="199">
        <v>0</v>
      </c>
      <c r="Q19" s="200">
        <f>P19*12</f>
        <v>0</v>
      </c>
      <c r="R19" s="201"/>
      <c r="S19" s="201"/>
      <c r="T19" s="187">
        <f>'TDC FY 24-25'!L19*P19</f>
        <v>0</v>
      </c>
      <c r="U19" s="202">
        <f>T19*'Fringe Rates'!$B$5</f>
        <v>0</v>
      </c>
      <c r="V19" s="189">
        <f>T19+U19</f>
        <v>0</v>
      </c>
    </row>
    <row r="20" spans="1:22" x14ac:dyDescent="0.2">
      <c r="A20" s="28">
        <v>612120</v>
      </c>
      <c r="B20" s="21">
        <v>3</v>
      </c>
      <c r="C20" s="40" t="str">
        <f>'TDC FY 24-25'!C20</f>
        <v>insert name</v>
      </c>
      <c r="D20" s="39"/>
      <c r="E20" s="39"/>
      <c r="F20" s="39"/>
      <c r="G20" s="21"/>
      <c r="H20" s="62">
        <v>0</v>
      </c>
      <c r="I20" s="38">
        <f>H20*12</f>
        <v>0</v>
      </c>
      <c r="J20" s="33"/>
      <c r="K20" s="33"/>
      <c r="L20" s="10">
        <f>('TDC FY 27-28'!L20)*0.03+('TDC FY 27-28'!L20)</f>
        <v>0</v>
      </c>
      <c r="M20" s="45">
        <f>H20*L20</f>
        <v>0</v>
      </c>
      <c r="N20" s="158">
        <f>M20*'Fringe Rates'!$F$5</f>
        <v>0</v>
      </c>
      <c r="O20" s="45">
        <f>N20+M20</f>
        <v>0</v>
      </c>
      <c r="P20" s="199">
        <v>0</v>
      </c>
      <c r="Q20" s="200">
        <f>P20*12</f>
        <v>0</v>
      </c>
      <c r="R20" s="201"/>
      <c r="S20" s="201"/>
      <c r="T20" s="187">
        <f>'TDC FY 24-25'!L20*P20</f>
        <v>0</v>
      </c>
      <c r="U20" s="202">
        <f>T20*'Fringe Rates'!$B$5</f>
        <v>0</v>
      </c>
      <c r="V20" s="189">
        <f>T20+U20</f>
        <v>0</v>
      </c>
    </row>
    <row r="21" spans="1:22" x14ac:dyDescent="0.2">
      <c r="A21" s="28">
        <v>612120</v>
      </c>
      <c r="B21" s="21">
        <v>4</v>
      </c>
      <c r="C21" s="40" t="str">
        <f>'TDC FY 24-25'!C21</f>
        <v>insert name</v>
      </c>
      <c r="D21" s="39"/>
      <c r="E21" s="39"/>
      <c r="F21" s="39"/>
      <c r="G21" s="21"/>
      <c r="H21" s="62">
        <v>0</v>
      </c>
      <c r="I21" s="38">
        <f>H21*12</f>
        <v>0</v>
      </c>
      <c r="J21" s="33"/>
      <c r="K21" s="33"/>
      <c r="L21" s="10">
        <f>('TDC FY 27-28'!L21)*0.03+('TDC FY 27-28'!L21)</f>
        <v>0</v>
      </c>
      <c r="M21" s="45">
        <f>H21*L21</f>
        <v>0</v>
      </c>
      <c r="N21" s="158">
        <f>M21*'Fringe Rates'!$F$5</f>
        <v>0</v>
      </c>
      <c r="O21" s="45">
        <f>N21+M21</f>
        <v>0</v>
      </c>
      <c r="P21" s="199">
        <v>0</v>
      </c>
      <c r="Q21" s="200">
        <f>P21*12</f>
        <v>0</v>
      </c>
      <c r="R21" s="201"/>
      <c r="S21" s="201"/>
      <c r="T21" s="187">
        <f>'TDC FY 24-25'!L21*P21</f>
        <v>0</v>
      </c>
      <c r="U21" s="202">
        <f>T21*'Fringe Rates'!$B$5</f>
        <v>0</v>
      </c>
      <c r="V21" s="189">
        <f>T21+U21</f>
        <v>0</v>
      </c>
    </row>
    <row r="22" spans="1:22" x14ac:dyDescent="0.2">
      <c r="A22" s="28">
        <v>612120</v>
      </c>
      <c r="B22" s="21">
        <v>5</v>
      </c>
      <c r="C22" s="40" t="str">
        <f>'TDC FY 24-25'!C22</f>
        <v>insert name</v>
      </c>
      <c r="D22" s="39"/>
      <c r="E22" s="39"/>
      <c r="F22" s="39"/>
      <c r="G22" s="21"/>
      <c r="H22" s="62">
        <v>0</v>
      </c>
      <c r="I22" s="38">
        <f>H22*12</f>
        <v>0</v>
      </c>
      <c r="J22" s="33"/>
      <c r="K22" s="33"/>
      <c r="L22" s="10">
        <f>('TDC FY 27-28'!L22)*0.03+('TDC FY 27-28'!L22)</f>
        <v>0</v>
      </c>
      <c r="M22" s="45">
        <f>H22*L22</f>
        <v>0</v>
      </c>
      <c r="N22" s="158">
        <f>M22*'Fringe Rates'!$F$5</f>
        <v>0</v>
      </c>
      <c r="O22" s="45">
        <f>N22+M22</f>
        <v>0</v>
      </c>
      <c r="P22" s="199">
        <v>0</v>
      </c>
      <c r="Q22" s="200">
        <f>P22*12</f>
        <v>0</v>
      </c>
      <c r="R22" s="201"/>
      <c r="S22" s="201"/>
      <c r="T22" s="187">
        <f>'TDC FY 24-25'!L22*P22</f>
        <v>0</v>
      </c>
      <c r="U22" s="202">
        <f>T22*'Fringe Rates'!$B$5</f>
        <v>0</v>
      </c>
      <c r="V22" s="189">
        <f>T22+U22</f>
        <v>0</v>
      </c>
    </row>
    <row r="23" spans="1:22" x14ac:dyDescent="0.2">
      <c r="A23" s="28"/>
      <c r="B23" s="21"/>
      <c r="C23" s="21"/>
      <c r="D23" s="21"/>
      <c r="E23" s="21"/>
      <c r="F23" s="21"/>
      <c r="G23" s="21"/>
      <c r="H23" s="19"/>
      <c r="I23" s="19"/>
      <c r="J23" s="19"/>
      <c r="K23" s="19"/>
      <c r="L23" s="10"/>
      <c r="M23" s="10"/>
      <c r="N23" s="10"/>
      <c r="O23" s="10"/>
      <c r="P23" s="203"/>
      <c r="Q23" s="204"/>
      <c r="R23" s="204"/>
      <c r="S23" s="204"/>
      <c r="T23" s="204"/>
      <c r="U23" s="204"/>
      <c r="V23" s="205"/>
    </row>
    <row r="24" spans="1:22" x14ac:dyDescent="0.2">
      <c r="A24" s="28"/>
      <c r="B24" s="55" t="s">
        <v>58</v>
      </c>
      <c r="C24" s="55"/>
      <c r="D24" s="55"/>
      <c r="E24" s="55"/>
      <c r="F24" s="55"/>
      <c r="G24" s="55"/>
      <c r="H24" s="55"/>
      <c r="I24" s="55"/>
      <c r="J24" s="55"/>
      <c r="K24" s="55"/>
      <c r="L24" s="59"/>
      <c r="M24" s="59">
        <f>SUM(M18:M22)</f>
        <v>0</v>
      </c>
      <c r="N24" s="59">
        <f>SUM(N18:N22)</f>
        <v>0</v>
      </c>
      <c r="O24" s="59">
        <f>SUM(O18:O22)</f>
        <v>0</v>
      </c>
      <c r="P24" s="193"/>
      <c r="Q24" s="187"/>
      <c r="R24" s="187"/>
      <c r="S24" s="187"/>
      <c r="T24" s="187">
        <f>SUM(T18:T22)</f>
        <v>0</v>
      </c>
      <c r="U24" s="187">
        <f>SUM(U18:U22)</f>
        <v>0</v>
      </c>
      <c r="V24" s="189">
        <f>SUM(V18:V22)</f>
        <v>0</v>
      </c>
    </row>
    <row r="25" spans="1:22" x14ac:dyDescent="0.2">
      <c r="A25" s="28"/>
      <c r="B25" s="21"/>
      <c r="C25" s="21"/>
      <c r="D25" s="21"/>
      <c r="E25" s="21"/>
      <c r="F25" s="21"/>
      <c r="G25" s="21"/>
      <c r="H25" s="21"/>
      <c r="I25" s="21"/>
      <c r="J25" s="21"/>
      <c r="K25" s="21"/>
      <c r="L25" s="20"/>
      <c r="M25" s="29"/>
      <c r="N25" s="29"/>
      <c r="O25" s="29"/>
      <c r="P25" s="190"/>
      <c r="Q25" s="191"/>
      <c r="R25" s="191"/>
      <c r="S25" s="191"/>
      <c r="T25" s="191"/>
      <c r="U25" s="191"/>
      <c r="V25" s="192"/>
    </row>
    <row r="26" spans="1:22" s="2" customFormat="1" x14ac:dyDescent="0.2">
      <c r="A26" s="28"/>
      <c r="B26" s="21"/>
      <c r="C26" s="21"/>
      <c r="D26" s="21"/>
      <c r="E26" s="21"/>
      <c r="F26" s="21"/>
      <c r="G26" s="21"/>
      <c r="H26" s="24" t="s">
        <v>36</v>
      </c>
      <c r="I26" s="21"/>
      <c r="J26" s="24" t="s">
        <v>22</v>
      </c>
      <c r="K26" s="21"/>
      <c r="L26" s="27" t="s">
        <v>5</v>
      </c>
      <c r="M26" s="7" t="s">
        <v>27</v>
      </c>
      <c r="N26" s="7" t="s">
        <v>32</v>
      </c>
      <c r="O26" s="6" t="s">
        <v>33</v>
      </c>
      <c r="P26" s="206" t="s">
        <v>36</v>
      </c>
      <c r="Q26" s="21"/>
      <c r="R26" s="24" t="s">
        <v>22</v>
      </c>
      <c r="S26" s="6"/>
      <c r="T26" s="44" t="s">
        <v>204</v>
      </c>
      <c r="U26" s="44" t="s">
        <v>167</v>
      </c>
      <c r="V26" s="196" t="s">
        <v>23</v>
      </c>
    </row>
    <row r="27" spans="1:22" s="2" customFormat="1" x14ac:dyDescent="0.2">
      <c r="A27" s="28"/>
      <c r="B27" s="21"/>
      <c r="C27" s="21"/>
      <c r="D27" s="21"/>
      <c r="E27" s="21"/>
      <c r="F27" s="21"/>
      <c r="G27" s="21"/>
      <c r="H27" s="24" t="s">
        <v>37</v>
      </c>
      <c r="I27" s="24"/>
      <c r="J27" s="24" t="s">
        <v>38</v>
      </c>
      <c r="K27" s="24"/>
      <c r="L27" s="27"/>
      <c r="M27" s="7" t="s">
        <v>25</v>
      </c>
      <c r="N27" s="7" t="s">
        <v>31</v>
      </c>
      <c r="P27" s="206" t="s">
        <v>37</v>
      </c>
      <c r="Q27" s="24"/>
      <c r="R27" s="24" t="s">
        <v>38</v>
      </c>
      <c r="T27" s="44" t="s">
        <v>205</v>
      </c>
      <c r="U27" s="44" t="s">
        <v>31</v>
      </c>
      <c r="V27" s="198"/>
    </row>
    <row r="28" spans="1:22" x14ac:dyDescent="0.2">
      <c r="A28" s="28"/>
      <c r="B28" s="21" t="s">
        <v>59</v>
      </c>
      <c r="C28" s="21"/>
      <c r="D28" s="21"/>
      <c r="E28" s="21"/>
      <c r="F28" s="21"/>
      <c r="G28" s="21"/>
      <c r="H28" s="21"/>
      <c r="I28" s="21"/>
      <c r="J28" s="21"/>
      <c r="K28" s="21"/>
      <c r="L28" s="9"/>
      <c r="M28" s="9"/>
      <c r="N28" s="9"/>
      <c r="O28" s="30"/>
      <c r="P28" s="203"/>
      <c r="Q28" s="204"/>
      <c r="R28" s="204"/>
      <c r="S28" s="204"/>
      <c r="T28" s="204"/>
      <c r="U28" s="204"/>
      <c r="V28" s="205"/>
    </row>
    <row r="29" spans="1:22" x14ac:dyDescent="0.2">
      <c r="A29" s="28">
        <v>614520</v>
      </c>
      <c r="B29" s="21">
        <v>1</v>
      </c>
      <c r="C29" s="21" t="s">
        <v>60</v>
      </c>
      <c r="D29" s="21"/>
      <c r="E29" s="21"/>
      <c r="F29" s="21"/>
      <c r="G29" s="21"/>
      <c r="H29" s="34">
        <v>0</v>
      </c>
      <c r="I29" s="2"/>
      <c r="J29" s="34">
        <v>0</v>
      </c>
      <c r="K29" s="34"/>
      <c r="L29" s="25">
        <v>0</v>
      </c>
      <c r="M29" s="47">
        <f>H29*L29+J29*L29</f>
        <v>0</v>
      </c>
      <c r="N29" s="156">
        <f>M29*'Fringe Rates'!$F$7</f>
        <v>0</v>
      </c>
      <c r="O29" s="47">
        <f>M29+N29</f>
        <v>0</v>
      </c>
      <c r="P29" s="207">
        <v>0</v>
      </c>
      <c r="Q29" s="187"/>
      <c r="R29" s="208">
        <v>0</v>
      </c>
      <c r="S29" s="187"/>
      <c r="T29" s="187">
        <f>L29*(P29+R29)</f>
        <v>0</v>
      </c>
      <c r="U29" s="202">
        <f>T29*'Fringe Rates'!$B$7</f>
        <v>0</v>
      </c>
      <c r="V29" s="189">
        <f>T29+U29</f>
        <v>0</v>
      </c>
    </row>
    <row r="30" spans="1:22" x14ac:dyDescent="0.2">
      <c r="A30" s="28">
        <v>614520</v>
      </c>
      <c r="B30" s="21">
        <v>2</v>
      </c>
      <c r="C30" s="21" t="s">
        <v>60</v>
      </c>
      <c r="D30" s="21"/>
      <c r="E30" s="21"/>
      <c r="F30" s="21"/>
      <c r="G30" s="21"/>
      <c r="H30" s="34">
        <v>0</v>
      </c>
      <c r="I30" s="2"/>
      <c r="J30" s="34">
        <v>0</v>
      </c>
      <c r="K30" s="34"/>
      <c r="L30" s="25">
        <v>0</v>
      </c>
      <c r="M30" s="47">
        <f>H30*L30+J30*L30</f>
        <v>0</v>
      </c>
      <c r="N30" s="156">
        <f>M30*'Fringe Rates'!$F$7</f>
        <v>0</v>
      </c>
      <c r="O30" s="47">
        <f>M30+N30</f>
        <v>0</v>
      </c>
      <c r="P30" s="207">
        <v>0</v>
      </c>
      <c r="Q30" s="187"/>
      <c r="R30" s="208">
        <v>0</v>
      </c>
      <c r="S30" s="187"/>
      <c r="T30" s="187">
        <f t="shared" ref="T30:T35" si="7">L30*(P30+R30)</f>
        <v>0</v>
      </c>
      <c r="U30" s="202">
        <f>T30*'Fringe Rates'!$B$7</f>
        <v>0</v>
      </c>
      <c r="V30" s="189">
        <f>T30+U30</f>
        <v>0</v>
      </c>
    </row>
    <row r="31" spans="1:22" x14ac:dyDescent="0.2">
      <c r="A31" s="28">
        <v>614520</v>
      </c>
      <c r="B31" s="21">
        <v>3</v>
      </c>
      <c r="C31" s="21" t="s">
        <v>60</v>
      </c>
      <c r="D31" s="21"/>
      <c r="E31" s="21"/>
      <c r="F31" s="21"/>
      <c r="G31" s="21"/>
      <c r="H31" s="34">
        <v>0</v>
      </c>
      <c r="I31" s="2"/>
      <c r="J31" s="34">
        <v>0</v>
      </c>
      <c r="K31" s="34"/>
      <c r="L31" s="25">
        <v>0</v>
      </c>
      <c r="M31" s="47">
        <f>H31*L31+J31*L31</f>
        <v>0</v>
      </c>
      <c r="N31" s="156">
        <f>M31*'Fringe Rates'!$F$7</f>
        <v>0</v>
      </c>
      <c r="O31" s="47">
        <f>M31+N31</f>
        <v>0</v>
      </c>
      <c r="P31" s="207">
        <v>0</v>
      </c>
      <c r="Q31" s="187"/>
      <c r="R31" s="208">
        <v>0</v>
      </c>
      <c r="S31" s="187"/>
      <c r="T31" s="187">
        <f t="shared" si="7"/>
        <v>0</v>
      </c>
      <c r="U31" s="202">
        <f>T31*'Fringe Rates'!$B$7</f>
        <v>0</v>
      </c>
      <c r="V31" s="189">
        <f>T31+U31</f>
        <v>0</v>
      </c>
    </row>
    <row r="32" spans="1:22" x14ac:dyDescent="0.2">
      <c r="A32" s="28">
        <v>614520</v>
      </c>
      <c r="B32" s="21">
        <v>4</v>
      </c>
      <c r="C32" s="21" t="s">
        <v>60</v>
      </c>
      <c r="D32" s="21"/>
      <c r="E32" s="21"/>
      <c r="F32" s="21"/>
      <c r="G32" s="21"/>
      <c r="H32" s="34">
        <v>0</v>
      </c>
      <c r="I32" s="2"/>
      <c r="J32" s="34">
        <v>0</v>
      </c>
      <c r="K32" s="34"/>
      <c r="L32" s="25">
        <v>0</v>
      </c>
      <c r="M32" s="47">
        <f>H32*L32+J32*L32</f>
        <v>0</v>
      </c>
      <c r="N32" s="156">
        <f>M32*'Fringe Rates'!$F$7</f>
        <v>0</v>
      </c>
      <c r="O32" s="47">
        <f>M32+N32</f>
        <v>0</v>
      </c>
      <c r="P32" s="207">
        <v>0</v>
      </c>
      <c r="Q32" s="187"/>
      <c r="R32" s="208">
        <v>0</v>
      </c>
      <c r="S32" s="187"/>
      <c r="T32" s="187">
        <f t="shared" si="7"/>
        <v>0</v>
      </c>
      <c r="U32" s="202">
        <f>T32*'Fringe Rates'!$B$7</f>
        <v>0</v>
      </c>
      <c r="V32" s="189">
        <f>T32+U32</f>
        <v>0</v>
      </c>
    </row>
    <row r="33" spans="1:22" x14ac:dyDescent="0.2">
      <c r="A33" s="28"/>
      <c r="B33" s="21"/>
      <c r="C33" s="21"/>
      <c r="D33" s="21"/>
      <c r="E33" s="21"/>
      <c r="F33" s="21"/>
      <c r="G33" s="21"/>
      <c r="H33" s="18"/>
      <c r="I33" s="18"/>
      <c r="J33" s="18"/>
      <c r="K33" s="18"/>
      <c r="L33" s="18"/>
      <c r="M33" s="18"/>
      <c r="N33" s="18"/>
      <c r="O33" s="18"/>
      <c r="P33" s="209"/>
      <c r="Q33" s="210"/>
      <c r="R33" s="210"/>
      <c r="S33" s="210"/>
      <c r="T33" s="191"/>
      <c r="U33" s="210"/>
      <c r="V33" s="211"/>
    </row>
    <row r="34" spans="1:22" x14ac:dyDescent="0.2">
      <c r="A34" s="28">
        <v>614120</v>
      </c>
      <c r="B34" s="21">
        <v>5</v>
      </c>
      <c r="C34" s="21" t="s">
        <v>61</v>
      </c>
      <c r="D34" s="21"/>
      <c r="E34" s="21"/>
      <c r="F34" s="2"/>
      <c r="G34" s="21"/>
      <c r="H34" s="34">
        <v>0</v>
      </c>
      <c r="I34" s="2"/>
      <c r="J34" s="34">
        <v>0</v>
      </c>
      <c r="K34" s="34"/>
      <c r="L34" s="25">
        <v>0</v>
      </c>
      <c r="M34" s="47">
        <f>H34*L34+J34*L34</f>
        <v>0</v>
      </c>
      <c r="N34" s="156">
        <f>M34*'Fringe Rates'!$F$9</f>
        <v>0</v>
      </c>
      <c r="O34" s="47">
        <f>M34+N34</f>
        <v>0</v>
      </c>
      <c r="P34" s="212">
        <v>0</v>
      </c>
      <c r="Q34" s="187"/>
      <c r="R34" s="208">
        <v>0</v>
      </c>
      <c r="S34" s="187"/>
      <c r="T34" s="187">
        <f>L34*(P34+R34)</f>
        <v>0</v>
      </c>
      <c r="U34" s="202">
        <f>T34*'Fringe Rates'!$B$9</f>
        <v>0</v>
      </c>
      <c r="V34" s="189">
        <f>T34+U34</f>
        <v>0</v>
      </c>
    </row>
    <row r="35" spans="1:22" x14ac:dyDescent="0.2">
      <c r="A35" s="28">
        <v>614120</v>
      </c>
      <c r="B35" s="21">
        <v>6</v>
      </c>
      <c r="C35" s="21" t="s">
        <v>61</v>
      </c>
      <c r="D35" s="21"/>
      <c r="E35" s="21"/>
      <c r="F35" s="2"/>
      <c r="G35" s="21"/>
      <c r="H35" s="34">
        <v>0</v>
      </c>
      <c r="I35" s="2"/>
      <c r="J35" s="34">
        <v>0</v>
      </c>
      <c r="K35" s="34"/>
      <c r="L35" s="25">
        <v>0</v>
      </c>
      <c r="M35" s="47">
        <f>H35*L35+J35*L35</f>
        <v>0</v>
      </c>
      <c r="N35" s="156">
        <f>M35*'Fringe Rates'!$F$9</f>
        <v>0</v>
      </c>
      <c r="O35" s="47">
        <f>M35+N35</f>
        <v>0</v>
      </c>
      <c r="P35" s="212">
        <v>0</v>
      </c>
      <c r="Q35" s="187"/>
      <c r="R35" s="208">
        <v>0</v>
      </c>
      <c r="S35" s="187"/>
      <c r="T35" s="187">
        <f t="shared" si="7"/>
        <v>0</v>
      </c>
      <c r="U35" s="202">
        <f>T35*'Fringe Rates'!$B$9</f>
        <v>0</v>
      </c>
      <c r="V35" s="189">
        <f>T35+U35</f>
        <v>0</v>
      </c>
    </row>
    <row r="36" spans="1:22" x14ac:dyDescent="0.2">
      <c r="A36" s="28"/>
      <c r="B36" s="21"/>
      <c r="C36" s="21"/>
      <c r="D36" s="21"/>
      <c r="E36" s="21"/>
      <c r="F36" s="21"/>
      <c r="G36" s="21"/>
      <c r="H36" s="22"/>
      <c r="I36" s="22"/>
      <c r="J36" s="21"/>
      <c r="K36" s="18"/>
      <c r="L36" s="9"/>
      <c r="M36" s="9"/>
      <c r="N36" s="9"/>
      <c r="O36" s="29"/>
      <c r="P36" s="190"/>
      <c r="Q36" s="191"/>
      <c r="R36" s="191"/>
      <c r="S36" s="191"/>
      <c r="T36" s="191"/>
      <c r="U36" s="191"/>
      <c r="V36" s="192"/>
    </row>
    <row r="37" spans="1:22" x14ac:dyDescent="0.2">
      <c r="A37" s="28"/>
      <c r="B37" s="55" t="s">
        <v>62</v>
      </c>
      <c r="C37" s="55"/>
      <c r="D37" s="55"/>
      <c r="E37" s="55"/>
      <c r="F37" s="55"/>
      <c r="G37" s="55"/>
      <c r="H37" s="55"/>
      <c r="I37" s="55"/>
      <c r="J37" s="55"/>
      <c r="K37" s="55"/>
      <c r="L37" s="59"/>
      <c r="M37" s="59">
        <f>SUM(M29:M35)</f>
        <v>0</v>
      </c>
      <c r="N37" s="59">
        <f>SUM(N29:N35)</f>
        <v>0</v>
      </c>
      <c r="O37" s="59">
        <f>SUM(O29:O35)</f>
        <v>0</v>
      </c>
      <c r="P37" s="193"/>
      <c r="Q37" s="187"/>
      <c r="R37" s="187"/>
      <c r="S37" s="187"/>
      <c r="T37" s="187">
        <f>SUM(T29:T35)</f>
        <v>0</v>
      </c>
      <c r="U37" s="187">
        <f>SUM(U29:U36)</f>
        <v>0</v>
      </c>
      <c r="V37" s="189">
        <f>SUM(V29:V35)</f>
        <v>0</v>
      </c>
    </row>
    <row r="38" spans="1:22" x14ac:dyDescent="0.2">
      <c r="A38" s="28"/>
      <c r="B38" s="36"/>
      <c r="P38" s="213"/>
      <c r="Q38" s="214"/>
      <c r="R38" s="214"/>
      <c r="S38" s="214"/>
      <c r="T38" s="214"/>
      <c r="U38" s="214"/>
      <c r="V38" s="215"/>
    </row>
    <row r="39" spans="1:22" x14ac:dyDescent="0.2">
      <c r="A39" s="28"/>
      <c r="B39" s="35"/>
      <c r="C39" s="21"/>
      <c r="D39" s="21"/>
      <c r="E39" s="21"/>
      <c r="F39" s="21"/>
      <c r="G39" s="21"/>
      <c r="H39" s="21"/>
      <c r="I39" s="21"/>
      <c r="J39" s="21"/>
      <c r="K39" s="21"/>
      <c r="L39" s="11"/>
      <c r="M39" s="11"/>
      <c r="N39" s="11"/>
      <c r="O39" s="11"/>
      <c r="P39" s="190"/>
      <c r="Q39" s="191"/>
      <c r="R39" s="191"/>
      <c r="S39" s="191"/>
      <c r="T39" s="191"/>
      <c r="U39" s="191"/>
      <c r="V39" s="192"/>
    </row>
    <row r="40" spans="1:22" x14ac:dyDescent="0.2">
      <c r="A40" s="28"/>
      <c r="B40" s="55" t="s">
        <v>44</v>
      </c>
      <c r="C40" s="55"/>
      <c r="D40" s="55"/>
      <c r="E40" s="55"/>
      <c r="F40" s="55"/>
      <c r="G40" s="55"/>
      <c r="H40" s="55"/>
      <c r="I40" s="55"/>
      <c r="J40" s="55"/>
      <c r="K40" s="55"/>
      <c r="L40" s="59"/>
      <c r="M40" s="59">
        <f>+SUM(M15+M37+M24)</f>
        <v>0</v>
      </c>
      <c r="N40" s="59">
        <f>+SUM(N15+N37+N24)</f>
        <v>0</v>
      </c>
      <c r="O40" s="59">
        <f>+SUM(O15+O37+O24)</f>
        <v>0</v>
      </c>
      <c r="P40" s="216"/>
      <c r="Q40" s="217"/>
      <c r="R40" s="217"/>
      <c r="S40" s="217"/>
      <c r="T40" s="217">
        <f>T15+T24+T37</f>
        <v>0</v>
      </c>
      <c r="U40" s="217">
        <f>U15+U24+U37</f>
        <v>0</v>
      </c>
      <c r="V40" s="218">
        <f>SUM(V15,V24,V37)</f>
        <v>0</v>
      </c>
    </row>
    <row r="41" spans="1:22" x14ac:dyDescent="0.2">
      <c r="A41" s="28"/>
      <c r="B41" s="21"/>
      <c r="C41" s="21"/>
      <c r="D41" s="21"/>
      <c r="E41" s="21"/>
      <c r="F41" s="21"/>
      <c r="G41" s="21"/>
      <c r="H41" s="21"/>
      <c r="I41" s="21"/>
      <c r="J41" s="21"/>
      <c r="K41" s="21"/>
      <c r="L41" s="9"/>
      <c r="M41" s="9"/>
      <c r="N41" s="9"/>
      <c r="O41" s="10"/>
      <c r="P41" s="219"/>
      <c r="Q41" s="220"/>
      <c r="R41" s="220"/>
      <c r="S41" s="220"/>
      <c r="T41" s="220"/>
      <c r="U41" s="220"/>
      <c r="V41" s="221"/>
    </row>
    <row r="42" spans="1:22" x14ac:dyDescent="0.2">
      <c r="A42" s="28"/>
      <c r="B42" s="21" t="s">
        <v>212</v>
      </c>
      <c r="C42" s="21"/>
      <c r="D42" s="21"/>
      <c r="E42" s="21"/>
      <c r="F42" s="21"/>
      <c r="G42" s="21"/>
      <c r="H42" s="21"/>
      <c r="I42" s="21"/>
      <c r="J42" s="21"/>
      <c r="K42" s="21"/>
      <c r="L42" s="9"/>
      <c r="M42" s="9"/>
      <c r="N42" s="9"/>
      <c r="O42" s="10"/>
      <c r="P42" s="219"/>
      <c r="Q42" s="220"/>
      <c r="R42" s="220"/>
      <c r="S42" s="220"/>
      <c r="T42" s="220"/>
      <c r="U42" s="220"/>
      <c r="V42" s="221"/>
    </row>
    <row r="43" spans="1:22" x14ac:dyDescent="0.2">
      <c r="A43" s="28">
        <v>750000</v>
      </c>
      <c r="B43" s="21">
        <v>1</v>
      </c>
      <c r="C43" s="39"/>
      <c r="D43" s="39"/>
      <c r="E43" s="39"/>
      <c r="F43" s="39"/>
      <c r="G43" s="39"/>
      <c r="H43" s="39"/>
      <c r="I43" s="39"/>
      <c r="J43" s="39"/>
      <c r="K43" s="39"/>
      <c r="L43" s="9"/>
      <c r="M43" s="9"/>
      <c r="N43" s="9"/>
      <c r="O43" s="46">
        <v>0</v>
      </c>
      <c r="P43" s="222"/>
      <c r="Q43" s="223"/>
      <c r="R43" s="223"/>
      <c r="S43" s="223"/>
      <c r="T43" s="223"/>
      <c r="U43" s="223"/>
      <c r="V43" s="224">
        <v>0</v>
      </c>
    </row>
    <row r="44" spans="1:22" x14ac:dyDescent="0.2">
      <c r="A44" s="28">
        <v>750000</v>
      </c>
      <c r="B44" s="21">
        <v>2</v>
      </c>
      <c r="C44" s="39"/>
      <c r="D44" s="39"/>
      <c r="E44" s="39"/>
      <c r="F44" s="39"/>
      <c r="G44" s="39"/>
      <c r="H44" s="39"/>
      <c r="I44" s="39"/>
      <c r="J44" s="39"/>
      <c r="K44" s="39"/>
      <c r="L44" s="9"/>
      <c r="M44" s="9"/>
      <c r="N44" s="9"/>
      <c r="O44" s="46">
        <v>0</v>
      </c>
      <c r="P44" s="222"/>
      <c r="Q44" s="223"/>
      <c r="R44" s="223"/>
      <c r="S44" s="223"/>
      <c r="T44" s="223"/>
      <c r="U44" s="223"/>
      <c r="V44" s="224">
        <v>0</v>
      </c>
    </row>
    <row r="45" spans="1:22" x14ac:dyDescent="0.2">
      <c r="A45" s="28">
        <v>750000</v>
      </c>
      <c r="B45" s="21">
        <v>3</v>
      </c>
      <c r="C45" s="39"/>
      <c r="D45" s="39"/>
      <c r="E45" s="39"/>
      <c r="F45" s="39"/>
      <c r="G45" s="39"/>
      <c r="H45" s="39"/>
      <c r="I45" s="39"/>
      <c r="J45" s="39"/>
      <c r="K45" s="39"/>
      <c r="L45" s="9"/>
      <c r="M45" s="9"/>
      <c r="N45" s="9"/>
      <c r="O45" s="46">
        <v>0</v>
      </c>
      <c r="P45" s="222"/>
      <c r="Q45" s="223"/>
      <c r="R45" s="223"/>
      <c r="S45" s="223"/>
      <c r="T45" s="223"/>
      <c r="U45" s="223"/>
      <c r="V45" s="224">
        <v>0</v>
      </c>
    </row>
    <row r="46" spans="1:22" x14ac:dyDescent="0.2">
      <c r="A46" s="28">
        <v>750000</v>
      </c>
      <c r="B46" s="21">
        <v>4</v>
      </c>
      <c r="C46" s="39"/>
      <c r="D46" s="39"/>
      <c r="E46" s="39"/>
      <c r="F46" s="39"/>
      <c r="G46" s="39"/>
      <c r="H46" s="39"/>
      <c r="I46" s="39"/>
      <c r="J46" s="39"/>
      <c r="K46" s="39"/>
      <c r="L46" s="9"/>
      <c r="M46" s="9"/>
      <c r="N46" s="9"/>
      <c r="O46" s="46">
        <v>0</v>
      </c>
      <c r="P46" s="222"/>
      <c r="Q46" s="223"/>
      <c r="R46" s="223"/>
      <c r="S46" s="223"/>
      <c r="T46" s="223"/>
      <c r="U46" s="223"/>
      <c r="V46" s="224">
        <v>0</v>
      </c>
    </row>
    <row r="47" spans="1:22" x14ac:dyDescent="0.2">
      <c r="A47" s="28">
        <v>750000</v>
      </c>
      <c r="B47" s="21">
        <v>5</v>
      </c>
      <c r="C47" s="39"/>
      <c r="D47" s="39"/>
      <c r="E47" s="39"/>
      <c r="F47" s="39"/>
      <c r="G47" s="39"/>
      <c r="H47" s="39"/>
      <c r="I47" s="39"/>
      <c r="J47" s="39"/>
      <c r="K47" s="39"/>
      <c r="L47" s="9"/>
      <c r="M47" s="9"/>
      <c r="N47" s="9"/>
      <c r="O47" s="46">
        <v>0</v>
      </c>
      <c r="P47" s="222"/>
      <c r="Q47" s="223"/>
      <c r="R47" s="223"/>
      <c r="S47" s="223"/>
      <c r="T47" s="223"/>
      <c r="U47" s="223"/>
      <c r="V47" s="224">
        <v>0</v>
      </c>
    </row>
    <row r="48" spans="1:22" x14ac:dyDescent="0.2">
      <c r="A48" s="28"/>
      <c r="B48" s="21"/>
      <c r="C48" s="21"/>
      <c r="D48" s="21"/>
      <c r="E48" s="21"/>
      <c r="F48" s="21"/>
      <c r="G48" s="21"/>
      <c r="H48" s="21"/>
      <c r="I48" s="21"/>
      <c r="J48" s="21"/>
      <c r="K48" s="21"/>
      <c r="L48" s="9"/>
      <c r="M48" s="9"/>
      <c r="N48" s="9"/>
      <c r="O48" s="10"/>
      <c r="P48" s="225"/>
      <c r="Q48" s="226"/>
      <c r="R48" s="226"/>
      <c r="S48" s="226"/>
      <c r="T48" s="226"/>
      <c r="U48" s="226"/>
      <c r="V48" s="227"/>
    </row>
    <row r="49" spans="1:22" x14ac:dyDescent="0.2">
      <c r="A49" s="28"/>
      <c r="B49" s="55" t="s">
        <v>45</v>
      </c>
      <c r="C49" s="55"/>
      <c r="D49" s="55"/>
      <c r="E49" s="55"/>
      <c r="F49" s="55"/>
      <c r="G49" s="55"/>
      <c r="H49" s="55"/>
      <c r="I49" s="55"/>
      <c r="J49" s="55"/>
      <c r="K49" s="55"/>
      <c r="L49" s="58"/>
      <c r="M49" s="58"/>
      <c r="N49" s="58"/>
      <c r="O49" s="59">
        <f>+SUM(O43:O47)</f>
        <v>0</v>
      </c>
      <c r="P49" s="193"/>
      <c r="Q49" s="187"/>
      <c r="R49" s="187"/>
      <c r="S49" s="187"/>
      <c r="T49" s="187"/>
      <c r="U49" s="187"/>
      <c r="V49" s="189">
        <f>SUM(V43:V47)</f>
        <v>0</v>
      </c>
    </row>
    <row r="50" spans="1:22" x14ac:dyDescent="0.2">
      <c r="A50" s="28"/>
      <c r="B50" s="21"/>
      <c r="C50" s="21"/>
      <c r="D50" s="21"/>
      <c r="E50" s="21"/>
      <c r="F50" s="21"/>
      <c r="G50" s="21"/>
      <c r="H50" s="21"/>
      <c r="I50" s="21"/>
      <c r="J50" s="21"/>
      <c r="K50" s="21"/>
      <c r="L50" s="9"/>
      <c r="M50" s="9"/>
      <c r="N50" s="9"/>
      <c r="O50" s="10"/>
      <c r="P50" s="219"/>
      <c r="Q50" s="220"/>
      <c r="R50" s="220"/>
      <c r="S50" s="220"/>
      <c r="T50" s="220"/>
      <c r="U50" s="220"/>
      <c r="V50" s="221"/>
    </row>
    <row r="51" spans="1:22" x14ac:dyDescent="0.2">
      <c r="A51" s="28"/>
      <c r="B51" s="21" t="s">
        <v>41</v>
      </c>
      <c r="C51" s="21"/>
      <c r="D51" s="21"/>
      <c r="E51" s="21"/>
      <c r="F51" s="21"/>
      <c r="G51" s="21"/>
      <c r="H51" s="21"/>
      <c r="I51" s="21"/>
      <c r="J51" s="21"/>
      <c r="K51" s="21"/>
      <c r="L51" s="2"/>
      <c r="M51" s="2"/>
      <c r="N51" s="9"/>
      <c r="O51" s="10"/>
      <c r="P51" s="219"/>
      <c r="Q51" s="220"/>
      <c r="R51" s="220"/>
      <c r="S51" s="220"/>
      <c r="T51" s="220"/>
      <c r="U51" s="220"/>
      <c r="V51" s="221"/>
    </row>
    <row r="52" spans="1:22" x14ac:dyDescent="0.2">
      <c r="A52" s="28">
        <v>731000</v>
      </c>
      <c r="B52" s="21">
        <v>1</v>
      </c>
      <c r="C52" s="21" t="s">
        <v>1</v>
      </c>
      <c r="D52" s="21"/>
      <c r="E52" s="21" t="s">
        <v>160</v>
      </c>
      <c r="F52" s="21"/>
      <c r="G52" s="25"/>
      <c r="H52" s="21"/>
      <c r="I52" s="21"/>
      <c r="J52" s="25"/>
      <c r="K52" s="25"/>
      <c r="L52" s="2"/>
      <c r="M52" s="12"/>
      <c r="N52" s="12"/>
      <c r="O52" s="46">
        <v>0</v>
      </c>
      <c r="P52" s="222"/>
      <c r="Q52" s="223"/>
      <c r="R52" s="223"/>
      <c r="S52" s="223"/>
      <c r="T52" s="223"/>
      <c r="U52" s="223"/>
      <c r="V52" s="224">
        <v>0</v>
      </c>
    </row>
    <row r="53" spans="1:22" x14ac:dyDescent="0.2">
      <c r="A53" s="28">
        <v>731310</v>
      </c>
      <c r="B53" s="21">
        <v>2</v>
      </c>
      <c r="C53" s="21" t="s">
        <v>8</v>
      </c>
      <c r="D53" s="21"/>
      <c r="E53" s="21"/>
      <c r="F53" s="21"/>
      <c r="G53" s="25"/>
      <c r="H53" s="21"/>
      <c r="I53" s="21"/>
      <c r="J53" s="25"/>
      <c r="K53" s="25"/>
      <c r="L53" s="2"/>
      <c r="M53" s="2"/>
      <c r="N53" s="12"/>
      <c r="O53" s="46">
        <v>0</v>
      </c>
      <c r="P53" s="222"/>
      <c r="Q53" s="223"/>
      <c r="R53" s="223"/>
      <c r="S53" s="223"/>
      <c r="T53" s="223"/>
      <c r="U53" s="223"/>
      <c r="V53" s="224">
        <v>0</v>
      </c>
    </row>
    <row r="54" spans="1:22" ht="16.7" customHeight="1" x14ac:dyDescent="0.2">
      <c r="A54" s="28"/>
      <c r="B54" s="21"/>
      <c r="C54" s="21"/>
      <c r="D54" s="21"/>
      <c r="E54" s="21"/>
      <c r="F54" s="21"/>
      <c r="G54" s="21"/>
      <c r="H54" s="21"/>
      <c r="I54" s="21"/>
      <c r="J54" s="21"/>
      <c r="K54" s="21"/>
      <c r="L54" s="9"/>
      <c r="M54" s="9"/>
      <c r="N54" s="9"/>
      <c r="O54" s="10"/>
      <c r="P54" s="225"/>
      <c r="Q54" s="226"/>
      <c r="R54" s="226"/>
      <c r="S54" s="226"/>
      <c r="T54" s="226"/>
      <c r="U54" s="226"/>
      <c r="V54" s="227"/>
    </row>
    <row r="55" spans="1:22" x14ac:dyDescent="0.2">
      <c r="A55" s="28"/>
      <c r="B55" s="55" t="s">
        <v>46</v>
      </c>
      <c r="C55" s="55"/>
      <c r="D55" s="55"/>
      <c r="E55" s="55"/>
      <c r="F55" s="55"/>
      <c r="G55" s="55"/>
      <c r="H55" s="55"/>
      <c r="I55" s="55"/>
      <c r="J55" s="55"/>
      <c r="K55" s="55"/>
      <c r="L55" s="58"/>
      <c r="M55" s="58"/>
      <c r="N55" s="58"/>
      <c r="O55" s="59">
        <f>SUM(O52:O53)</f>
        <v>0</v>
      </c>
      <c r="P55" s="193"/>
      <c r="Q55" s="187"/>
      <c r="R55" s="187"/>
      <c r="S55" s="187"/>
      <c r="T55" s="187"/>
      <c r="U55" s="187"/>
      <c r="V55" s="189">
        <f>SUM(V52:V53)</f>
        <v>0</v>
      </c>
    </row>
    <row r="56" spans="1:22" x14ac:dyDescent="0.2">
      <c r="A56" s="28"/>
      <c r="B56" s="21"/>
      <c r="C56" s="21"/>
      <c r="D56" s="21"/>
      <c r="E56" s="21"/>
      <c r="F56" s="21"/>
      <c r="G56" s="21"/>
      <c r="H56" s="21"/>
      <c r="I56" s="21"/>
      <c r="J56" s="21"/>
      <c r="K56" s="21"/>
      <c r="L56" s="9"/>
      <c r="M56" s="9"/>
      <c r="N56" s="9"/>
      <c r="O56" s="10"/>
      <c r="P56" s="219"/>
      <c r="Q56" s="220"/>
      <c r="R56" s="220"/>
      <c r="S56" s="220"/>
      <c r="T56" s="220"/>
      <c r="U56" s="220"/>
      <c r="V56" s="221"/>
    </row>
    <row r="57" spans="1:22" x14ac:dyDescent="0.2">
      <c r="A57" s="28"/>
      <c r="B57" s="21" t="s">
        <v>106</v>
      </c>
      <c r="C57" s="21"/>
      <c r="D57" s="21"/>
      <c r="E57" s="21"/>
      <c r="F57" s="20"/>
      <c r="G57" s="21"/>
      <c r="H57" s="21"/>
      <c r="I57" s="21"/>
      <c r="J57" s="21"/>
      <c r="K57" s="21"/>
      <c r="L57" s="9"/>
      <c r="M57" s="9"/>
      <c r="N57" s="9"/>
      <c r="O57" s="10"/>
      <c r="P57" s="219"/>
      <c r="Q57" s="220"/>
      <c r="R57" s="220"/>
      <c r="S57" s="220"/>
      <c r="T57" s="220"/>
      <c r="U57" s="220"/>
      <c r="V57" s="221"/>
    </row>
    <row r="58" spans="1:22" x14ac:dyDescent="0.2">
      <c r="A58" s="28">
        <v>719549</v>
      </c>
      <c r="B58" s="21">
        <v>1</v>
      </c>
      <c r="C58" s="21" t="s">
        <v>9</v>
      </c>
      <c r="D58" s="21"/>
      <c r="E58" s="21"/>
      <c r="F58" s="20"/>
      <c r="G58" s="21"/>
      <c r="H58" s="21"/>
      <c r="I58" s="21"/>
      <c r="J58" s="21"/>
      <c r="K58" s="21"/>
      <c r="L58" s="9"/>
      <c r="M58" s="9"/>
      <c r="N58" s="9"/>
      <c r="O58" s="46">
        <v>0</v>
      </c>
      <c r="P58" s="222"/>
      <c r="Q58" s="223"/>
      <c r="R58" s="223"/>
      <c r="S58" s="223"/>
      <c r="T58" s="223"/>
      <c r="U58" s="223"/>
      <c r="V58" s="224">
        <v>0</v>
      </c>
    </row>
    <row r="59" spans="1:22" x14ac:dyDescent="0.2">
      <c r="A59" s="28">
        <v>731129</v>
      </c>
      <c r="B59" s="21">
        <v>2</v>
      </c>
      <c r="C59" s="21" t="s">
        <v>10</v>
      </c>
      <c r="D59" s="21"/>
      <c r="E59" s="21"/>
      <c r="F59" s="20"/>
      <c r="G59" s="21"/>
      <c r="H59" s="21"/>
      <c r="I59" s="21"/>
      <c r="J59" s="21"/>
      <c r="K59" s="21"/>
      <c r="L59" s="9"/>
      <c r="M59" s="9"/>
      <c r="N59" s="9"/>
      <c r="O59" s="46">
        <v>0</v>
      </c>
      <c r="P59" s="222"/>
      <c r="Q59" s="223"/>
      <c r="R59" s="223"/>
      <c r="S59" s="223"/>
      <c r="T59" s="223"/>
      <c r="U59" s="223"/>
      <c r="V59" s="224">
        <v>0</v>
      </c>
    </row>
    <row r="60" spans="1:22" x14ac:dyDescent="0.2">
      <c r="A60" s="28">
        <v>731159</v>
      </c>
      <c r="B60" s="21">
        <v>3</v>
      </c>
      <c r="C60" s="21" t="s">
        <v>11</v>
      </c>
      <c r="D60" s="21"/>
      <c r="E60" s="21"/>
      <c r="F60" s="20"/>
      <c r="G60" s="21"/>
      <c r="H60" s="21"/>
      <c r="I60" s="21"/>
      <c r="J60" s="21"/>
      <c r="K60" s="21"/>
      <c r="L60" s="9"/>
      <c r="M60" s="9"/>
      <c r="N60" s="9"/>
      <c r="O60" s="46">
        <v>0</v>
      </c>
      <c r="P60" s="222"/>
      <c r="Q60" s="223"/>
      <c r="R60" s="223"/>
      <c r="S60" s="223"/>
      <c r="T60" s="223"/>
      <c r="U60" s="223"/>
      <c r="V60" s="224">
        <v>0</v>
      </c>
    </row>
    <row r="61" spans="1:22" x14ac:dyDescent="0.2">
      <c r="A61" s="28">
        <v>729909</v>
      </c>
      <c r="B61" s="21">
        <v>4</v>
      </c>
      <c r="C61" s="21" t="s">
        <v>12</v>
      </c>
      <c r="D61" s="21"/>
      <c r="E61" s="21"/>
      <c r="F61" s="20"/>
      <c r="G61" s="21"/>
      <c r="H61" s="21"/>
      <c r="I61" s="21"/>
      <c r="J61" s="21"/>
      <c r="K61" s="21"/>
      <c r="L61" s="9"/>
      <c r="M61" s="9"/>
      <c r="N61" s="9"/>
      <c r="O61" s="46">
        <v>0</v>
      </c>
      <c r="P61" s="222"/>
      <c r="Q61" s="223"/>
      <c r="R61" s="223"/>
      <c r="S61" s="223"/>
      <c r="T61" s="223"/>
      <c r="U61" s="223"/>
      <c r="V61" s="224">
        <v>0</v>
      </c>
    </row>
    <row r="62" spans="1:22" x14ac:dyDescent="0.2">
      <c r="A62" s="28"/>
      <c r="B62" s="21"/>
      <c r="C62" s="21"/>
      <c r="D62" s="21"/>
      <c r="E62" s="21"/>
      <c r="F62" s="20"/>
      <c r="G62" s="21"/>
      <c r="H62" s="21"/>
      <c r="I62" s="21"/>
      <c r="J62" s="21"/>
      <c r="K62" s="21"/>
      <c r="L62" s="9"/>
      <c r="M62" s="9"/>
      <c r="N62" s="9"/>
      <c r="O62" s="10"/>
      <c r="P62" s="219"/>
      <c r="Q62" s="220"/>
      <c r="R62" s="220"/>
      <c r="S62" s="220"/>
      <c r="T62" s="220"/>
      <c r="U62" s="220"/>
      <c r="V62" s="221"/>
    </row>
    <row r="63" spans="1:22" x14ac:dyDescent="0.2">
      <c r="A63" s="28"/>
      <c r="B63" s="55" t="s">
        <v>107</v>
      </c>
      <c r="C63" s="55"/>
      <c r="D63" s="55"/>
      <c r="E63" s="55"/>
      <c r="F63" s="56"/>
      <c r="G63" s="55"/>
      <c r="H63" s="55"/>
      <c r="I63" s="55"/>
      <c r="J63" s="55"/>
      <c r="K63" s="55"/>
      <c r="L63" s="58"/>
      <c r="M63" s="58"/>
      <c r="N63" s="58"/>
      <c r="O63" s="59">
        <f>SUM(O58:O62)</f>
        <v>0</v>
      </c>
      <c r="P63" s="193"/>
      <c r="Q63" s="187"/>
      <c r="R63" s="187"/>
      <c r="S63" s="187"/>
      <c r="T63" s="187"/>
      <c r="U63" s="187"/>
      <c r="V63" s="189">
        <f>SUM(V58:V61)</f>
        <v>0</v>
      </c>
    </row>
    <row r="64" spans="1:22" x14ac:dyDescent="0.2">
      <c r="A64" s="28"/>
      <c r="B64" s="21"/>
      <c r="C64" s="21"/>
      <c r="D64" s="21"/>
      <c r="E64" s="21"/>
      <c r="F64" s="21"/>
      <c r="G64" s="21"/>
      <c r="H64" s="21"/>
      <c r="I64" s="21"/>
      <c r="J64" s="21"/>
      <c r="K64" s="21"/>
      <c r="L64" s="9"/>
      <c r="M64" s="9"/>
      <c r="N64" s="9"/>
      <c r="O64" s="10"/>
      <c r="P64" s="219"/>
      <c r="Q64" s="220"/>
      <c r="R64" s="220"/>
      <c r="S64" s="220"/>
      <c r="T64" s="220"/>
      <c r="U64" s="220"/>
      <c r="V64" s="221"/>
    </row>
    <row r="65" spans="1:22" s="2" customFormat="1" x14ac:dyDescent="0.2">
      <c r="A65" s="28"/>
      <c r="B65" s="21" t="s">
        <v>13</v>
      </c>
      <c r="C65" s="21"/>
      <c r="D65" s="21"/>
      <c r="E65" s="21"/>
      <c r="F65" s="21"/>
      <c r="G65" s="21"/>
      <c r="H65" s="21"/>
      <c r="I65" s="21"/>
      <c r="J65" s="21"/>
      <c r="K65" s="21"/>
      <c r="L65" s="9"/>
      <c r="M65" s="9"/>
      <c r="N65" s="9"/>
      <c r="O65" s="19"/>
      <c r="P65" s="219"/>
      <c r="Q65" s="220"/>
      <c r="R65" s="220"/>
      <c r="S65" s="220"/>
      <c r="T65" s="220"/>
      <c r="U65" s="220"/>
      <c r="V65" s="221"/>
    </row>
    <row r="66" spans="1:22" s="2" customFormat="1" x14ac:dyDescent="0.2">
      <c r="A66" s="28"/>
      <c r="B66" s="21">
        <v>1</v>
      </c>
      <c r="C66" s="64" t="s">
        <v>14</v>
      </c>
      <c r="D66" s="21"/>
      <c r="E66" s="21"/>
      <c r="F66" s="21"/>
      <c r="G66" s="21"/>
      <c r="H66" s="21"/>
      <c r="I66" s="21"/>
      <c r="J66" s="21"/>
      <c r="K66" s="21"/>
      <c r="L66" s="9"/>
      <c r="M66" s="9"/>
      <c r="N66" s="9"/>
      <c r="O66" s="98"/>
      <c r="P66" s="228"/>
      <c r="Q66" s="229"/>
      <c r="R66" s="229"/>
      <c r="S66" s="229"/>
      <c r="T66" s="229"/>
      <c r="U66" s="229"/>
      <c r="V66" s="230"/>
    </row>
    <row r="67" spans="1:22" s="2" customFormat="1" x14ac:dyDescent="0.2">
      <c r="A67" s="28">
        <v>729900</v>
      </c>
      <c r="B67" s="21"/>
      <c r="C67" s="21" t="s">
        <v>51</v>
      </c>
      <c r="D67" s="21"/>
      <c r="E67" s="21"/>
      <c r="F67" s="21"/>
      <c r="G67" s="21"/>
      <c r="H67" s="21"/>
      <c r="I67" s="21"/>
      <c r="J67" s="21"/>
      <c r="K67" s="21"/>
      <c r="L67" s="9"/>
      <c r="M67" s="9"/>
      <c r="N67" s="9"/>
      <c r="O67" s="46">
        <v>0</v>
      </c>
      <c r="P67" s="222"/>
      <c r="Q67" s="223"/>
      <c r="R67" s="223"/>
      <c r="S67" s="223"/>
      <c r="T67" s="223"/>
      <c r="U67" s="223"/>
      <c r="V67" s="224">
        <v>0</v>
      </c>
    </row>
    <row r="68" spans="1:22" s="2" customFormat="1" x14ac:dyDescent="0.2">
      <c r="A68" s="28">
        <v>753930</v>
      </c>
      <c r="B68" s="21"/>
      <c r="C68" s="21" t="s">
        <v>52</v>
      </c>
      <c r="D68" s="21"/>
      <c r="E68" s="21"/>
      <c r="F68" s="21"/>
      <c r="G68" s="21"/>
      <c r="H68" s="21"/>
      <c r="I68" s="21"/>
      <c r="J68" s="21"/>
      <c r="K68" s="21"/>
      <c r="L68" s="9"/>
      <c r="M68" s="9"/>
      <c r="N68" s="9"/>
      <c r="O68" s="46">
        <v>0</v>
      </c>
      <c r="P68" s="222"/>
      <c r="Q68" s="223"/>
      <c r="R68" s="223"/>
      <c r="S68" s="223"/>
      <c r="T68" s="223"/>
      <c r="U68" s="223"/>
      <c r="V68" s="224">
        <v>0</v>
      </c>
    </row>
    <row r="69" spans="1:22" s="2" customFormat="1" x14ac:dyDescent="0.2">
      <c r="A69" s="28">
        <v>754534</v>
      </c>
      <c r="B69" s="21"/>
      <c r="C69" s="21" t="s">
        <v>53</v>
      </c>
      <c r="D69" s="21"/>
      <c r="E69" s="21"/>
      <c r="F69" s="21"/>
      <c r="G69" s="21"/>
      <c r="H69" s="21"/>
      <c r="I69" s="21"/>
      <c r="J69" s="21"/>
      <c r="K69" s="21"/>
      <c r="L69" s="9"/>
      <c r="M69" s="9"/>
      <c r="N69" s="9"/>
      <c r="O69" s="46">
        <v>0</v>
      </c>
      <c r="P69" s="222"/>
      <c r="Q69" s="223"/>
      <c r="R69" s="223"/>
      <c r="S69" s="223"/>
      <c r="T69" s="223"/>
      <c r="U69" s="223"/>
      <c r="V69" s="224">
        <v>0</v>
      </c>
    </row>
    <row r="70" spans="1:22" s="2" customFormat="1" x14ac:dyDescent="0.2">
      <c r="A70" s="28"/>
      <c r="B70" s="21"/>
      <c r="C70" s="99" t="s">
        <v>122</v>
      </c>
      <c r="D70" s="99"/>
      <c r="E70" s="99"/>
      <c r="F70" s="99"/>
      <c r="G70" s="99"/>
      <c r="H70" s="99"/>
      <c r="I70" s="99"/>
      <c r="J70" s="99"/>
      <c r="K70" s="99"/>
      <c r="L70" s="100"/>
      <c r="M70" s="100"/>
      <c r="N70" s="100"/>
      <c r="O70" s="101">
        <f>SUM(O67:O69)</f>
        <v>0</v>
      </c>
      <c r="P70" s="231"/>
      <c r="Q70" s="201"/>
      <c r="R70" s="201"/>
      <c r="S70" s="201"/>
      <c r="T70" s="201"/>
      <c r="U70" s="201"/>
      <c r="V70" s="232">
        <f>SUM(V67:V69)</f>
        <v>0</v>
      </c>
    </row>
    <row r="71" spans="1:22" x14ac:dyDescent="0.2">
      <c r="A71" s="28">
        <v>734000</v>
      </c>
      <c r="B71" s="21">
        <v>2</v>
      </c>
      <c r="C71" s="21" t="s">
        <v>15</v>
      </c>
      <c r="D71" s="21"/>
      <c r="E71" s="21"/>
      <c r="F71" s="21"/>
      <c r="G71" s="21"/>
      <c r="H71" s="21"/>
      <c r="I71" s="21"/>
      <c r="J71" s="21"/>
      <c r="K71" s="21"/>
      <c r="L71" s="9"/>
      <c r="M71" s="9"/>
      <c r="N71" s="9"/>
      <c r="O71" s="46">
        <v>0</v>
      </c>
      <c r="P71" s="222"/>
      <c r="Q71" s="223"/>
      <c r="R71" s="223"/>
      <c r="S71" s="223"/>
      <c r="T71" s="223"/>
      <c r="U71" s="223"/>
      <c r="V71" s="224">
        <v>0</v>
      </c>
    </row>
    <row r="72" spans="1:22" x14ac:dyDescent="0.2">
      <c r="A72" s="28">
        <v>732000</v>
      </c>
      <c r="B72" s="21">
        <v>3</v>
      </c>
      <c r="C72" s="21" t="s">
        <v>19</v>
      </c>
      <c r="D72" s="21"/>
      <c r="E72" s="21"/>
      <c r="F72" s="21"/>
      <c r="G72" s="21"/>
      <c r="H72" s="21"/>
      <c r="I72" s="21"/>
      <c r="J72" s="21"/>
      <c r="K72" s="21"/>
      <c r="L72" s="9"/>
      <c r="M72" s="9"/>
      <c r="N72" s="9"/>
      <c r="O72" s="46">
        <v>0</v>
      </c>
      <c r="P72" s="222"/>
      <c r="Q72" s="223"/>
      <c r="R72" s="223"/>
      <c r="S72" s="223"/>
      <c r="T72" s="223"/>
      <c r="U72" s="223"/>
      <c r="V72" s="224">
        <v>0</v>
      </c>
    </row>
    <row r="73" spans="1:22" x14ac:dyDescent="0.2">
      <c r="A73" s="28">
        <v>719535</v>
      </c>
      <c r="B73" s="21">
        <v>4</v>
      </c>
      <c r="C73" s="21" t="s">
        <v>124</v>
      </c>
      <c r="D73" s="21"/>
      <c r="E73" s="21"/>
      <c r="F73" s="21"/>
      <c r="G73" s="21"/>
      <c r="H73" s="21"/>
      <c r="I73" s="21"/>
      <c r="J73" s="21"/>
      <c r="K73" s="21"/>
      <c r="L73" s="9"/>
      <c r="M73" s="9"/>
      <c r="N73" s="9"/>
      <c r="O73" s="46">
        <v>0</v>
      </c>
      <c r="P73" s="222"/>
      <c r="Q73" s="223"/>
      <c r="R73" s="223"/>
      <c r="S73" s="223"/>
      <c r="T73" s="223"/>
      <c r="U73" s="223"/>
      <c r="V73" s="224">
        <v>0</v>
      </c>
    </row>
    <row r="74" spans="1:22" x14ac:dyDescent="0.2">
      <c r="A74" s="28">
        <v>719540</v>
      </c>
      <c r="B74" s="21">
        <v>5</v>
      </c>
      <c r="C74" s="21" t="s">
        <v>157</v>
      </c>
      <c r="D74" s="21"/>
      <c r="E74" s="21"/>
      <c r="F74" s="21"/>
      <c r="G74" s="21"/>
      <c r="H74" s="21"/>
      <c r="I74" s="21"/>
      <c r="J74" s="21"/>
      <c r="K74" s="21"/>
      <c r="L74" s="9"/>
      <c r="M74" s="9"/>
      <c r="N74" s="9"/>
      <c r="O74" s="46">
        <v>0</v>
      </c>
      <c r="P74" s="222"/>
      <c r="Q74" s="223"/>
      <c r="R74" s="223"/>
      <c r="S74" s="223"/>
      <c r="T74" s="223"/>
      <c r="U74" s="223"/>
      <c r="V74" s="224">
        <v>0</v>
      </c>
    </row>
    <row r="75" spans="1:22" s="2" customFormat="1" x14ac:dyDescent="0.2">
      <c r="A75" s="28">
        <v>719545</v>
      </c>
      <c r="B75" s="21">
        <v>6</v>
      </c>
      <c r="C75" s="21" t="s">
        <v>158</v>
      </c>
      <c r="D75" s="21"/>
      <c r="E75" s="21"/>
      <c r="F75" s="21"/>
      <c r="G75" s="21"/>
      <c r="H75" s="21"/>
      <c r="I75" s="21"/>
      <c r="J75" s="21"/>
      <c r="K75" s="21"/>
      <c r="L75" s="20"/>
      <c r="M75" s="9"/>
      <c r="N75" s="9"/>
      <c r="O75" s="46">
        <v>0</v>
      </c>
      <c r="P75" s="222"/>
      <c r="Q75" s="223"/>
      <c r="R75" s="223"/>
      <c r="S75" s="223"/>
      <c r="T75" s="223"/>
      <c r="U75" s="223"/>
      <c r="V75" s="224">
        <v>0</v>
      </c>
    </row>
    <row r="76" spans="1:22" s="2" customFormat="1" x14ac:dyDescent="0.2">
      <c r="A76" s="28">
        <v>765900</v>
      </c>
      <c r="B76" s="21">
        <v>7</v>
      </c>
      <c r="C76" s="21" t="s">
        <v>54</v>
      </c>
      <c r="D76" s="21"/>
      <c r="E76" s="21"/>
      <c r="F76" s="21"/>
      <c r="G76" s="21"/>
      <c r="H76" s="21"/>
      <c r="I76" s="21"/>
      <c r="J76" s="21"/>
      <c r="K76" s="21"/>
      <c r="L76" s="20"/>
      <c r="M76" s="9"/>
      <c r="N76" s="9"/>
      <c r="O76" s="46">
        <v>0</v>
      </c>
      <c r="P76" s="222"/>
      <c r="Q76" s="223"/>
      <c r="R76" s="223"/>
      <c r="S76" s="223"/>
      <c r="T76" s="223"/>
      <c r="U76" s="223"/>
      <c r="V76" s="224">
        <v>0</v>
      </c>
    </row>
    <row r="77" spans="1:22" s="2" customFormat="1" x14ac:dyDescent="0.2">
      <c r="A77" s="28" t="s">
        <v>210</v>
      </c>
      <c r="B77" s="21">
        <v>8</v>
      </c>
      <c r="C77" s="21" t="s">
        <v>123</v>
      </c>
      <c r="D77" s="21"/>
      <c r="E77" s="21"/>
      <c r="F77" s="21"/>
      <c r="G77" s="21"/>
      <c r="H77" s="21"/>
      <c r="I77" s="21"/>
      <c r="J77" s="21"/>
      <c r="K77" s="21"/>
      <c r="L77" s="20"/>
      <c r="M77" s="9"/>
      <c r="N77" s="9"/>
      <c r="O77" s="46">
        <v>0</v>
      </c>
      <c r="P77" s="222"/>
      <c r="Q77" s="223"/>
      <c r="R77" s="223"/>
      <c r="S77" s="223"/>
      <c r="T77" s="223"/>
      <c r="U77" s="223"/>
      <c r="V77" s="224">
        <v>0</v>
      </c>
    </row>
    <row r="78" spans="1:22" s="2" customFormat="1" x14ac:dyDescent="0.2">
      <c r="A78" s="28"/>
      <c r="B78" s="21"/>
      <c r="C78" s="21"/>
      <c r="D78" s="21"/>
      <c r="E78" s="21"/>
      <c r="F78" s="21"/>
      <c r="G78" s="21"/>
      <c r="H78" s="21"/>
      <c r="I78" s="21"/>
      <c r="J78" s="21"/>
      <c r="K78" s="21"/>
      <c r="L78" s="20"/>
      <c r="M78" s="9"/>
      <c r="N78" s="9"/>
      <c r="O78" s="9"/>
      <c r="P78" s="233"/>
      <c r="Q78" s="9"/>
      <c r="R78" s="9"/>
      <c r="S78" s="9"/>
      <c r="T78" s="9"/>
      <c r="U78" s="9"/>
      <c r="V78" s="221"/>
    </row>
    <row r="79" spans="1:22" s="2" customFormat="1" x14ac:dyDescent="0.2">
      <c r="A79" s="28"/>
      <c r="B79" s="55" t="s">
        <v>47</v>
      </c>
      <c r="C79" s="55"/>
      <c r="D79" s="55"/>
      <c r="E79" s="55"/>
      <c r="F79" s="55"/>
      <c r="G79" s="55"/>
      <c r="H79" s="55"/>
      <c r="I79" s="55"/>
      <c r="J79" s="55"/>
      <c r="K79" s="55"/>
      <c r="L79" s="56"/>
      <c r="M79" s="58"/>
      <c r="N79" s="58"/>
      <c r="O79" s="57">
        <f>SUM(O70:O77)</f>
        <v>0</v>
      </c>
      <c r="P79" s="193"/>
      <c r="Q79" s="187"/>
      <c r="R79" s="187"/>
      <c r="S79" s="187"/>
      <c r="T79" s="187"/>
      <c r="U79" s="187"/>
      <c r="V79" s="189">
        <f>SUM(V70:V77)</f>
        <v>0</v>
      </c>
    </row>
    <row r="80" spans="1:22" s="2" customFormat="1" x14ac:dyDescent="0.2">
      <c r="A80" s="28"/>
      <c r="B80" s="21"/>
      <c r="C80" s="21"/>
      <c r="D80" s="21"/>
      <c r="E80" s="21"/>
      <c r="F80" s="21"/>
      <c r="G80" s="21"/>
      <c r="H80" s="21"/>
      <c r="I80" s="21"/>
      <c r="J80" s="21"/>
      <c r="K80" s="21"/>
      <c r="L80" s="20"/>
      <c r="M80" s="9"/>
      <c r="N80" s="9"/>
      <c r="O80" s="17"/>
      <c r="P80" s="234"/>
      <c r="Q80" s="235"/>
      <c r="R80" s="235"/>
      <c r="S80" s="235"/>
      <c r="T80" s="235"/>
      <c r="U80" s="235"/>
      <c r="V80" s="236"/>
    </row>
    <row r="81" spans="1:22" s="2" customFormat="1" x14ac:dyDescent="0.2">
      <c r="A81" s="28"/>
      <c r="B81" s="55" t="s">
        <v>48</v>
      </c>
      <c r="C81" s="55"/>
      <c r="D81" s="55"/>
      <c r="E81" s="55"/>
      <c r="F81" s="55"/>
      <c r="G81" s="55"/>
      <c r="H81" s="55"/>
      <c r="I81" s="55"/>
      <c r="J81" s="55"/>
      <c r="K81" s="55"/>
      <c r="L81" s="56"/>
      <c r="M81" s="58"/>
      <c r="N81" s="58"/>
      <c r="O81" s="57">
        <f>SUM(O40+O49+O55+O63+O79)</f>
        <v>0</v>
      </c>
      <c r="P81" s="193"/>
      <c r="Q81" s="187"/>
      <c r="R81" s="187"/>
      <c r="S81" s="187"/>
      <c r="T81" s="187"/>
      <c r="U81" s="187"/>
      <c r="V81" s="189">
        <f>SUM(V40+V49+V55+V63+V79)</f>
        <v>0</v>
      </c>
    </row>
    <row r="82" spans="1:22" s="2" customFormat="1" x14ac:dyDescent="0.2">
      <c r="A82" s="28"/>
      <c r="B82" s="21"/>
      <c r="C82" s="21"/>
      <c r="D82" s="21"/>
      <c r="E82" s="21"/>
      <c r="F82" s="21"/>
      <c r="G82" s="21"/>
      <c r="O82" s="17"/>
      <c r="P82" s="234"/>
      <c r="Q82" s="235"/>
      <c r="R82" s="235"/>
      <c r="S82" s="235"/>
      <c r="T82" s="235"/>
      <c r="U82" s="235"/>
      <c r="V82" s="236"/>
    </row>
    <row r="83" spans="1:22" s="2" customFormat="1" x14ac:dyDescent="0.2">
      <c r="A83" s="28">
        <v>786950</v>
      </c>
      <c r="B83" s="21" t="s">
        <v>16</v>
      </c>
      <c r="C83" s="21"/>
      <c r="D83" s="21"/>
      <c r="H83" s="21" t="s">
        <v>17</v>
      </c>
      <c r="J83" s="39">
        <v>0.1</v>
      </c>
      <c r="K83" s="9"/>
      <c r="L83" s="2" t="s">
        <v>18</v>
      </c>
      <c r="M83" s="41">
        <f>O81</f>
        <v>0</v>
      </c>
      <c r="O83" s="47">
        <f>SUM(J83*M83)</f>
        <v>0</v>
      </c>
      <c r="P83" s="193"/>
      <c r="Q83" s="187"/>
      <c r="R83" s="187"/>
      <c r="S83" s="187"/>
      <c r="T83" s="187"/>
      <c r="U83" s="187"/>
      <c r="V83" s="237">
        <f>V81*J83</f>
        <v>0</v>
      </c>
    </row>
    <row r="84" spans="1:22" s="2" customFormat="1" x14ac:dyDescent="0.2">
      <c r="A84" s="8"/>
      <c r="B84" s="21"/>
      <c r="C84" s="21"/>
      <c r="D84" s="21"/>
      <c r="E84" s="21"/>
      <c r="F84" s="21"/>
      <c r="G84" s="21"/>
      <c r="L84" s="9"/>
      <c r="M84" s="9"/>
      <c r="N84" s="9"/>
      <c r="O84" s="30"/>
      <c r="P84" s="203"/>
      <c r="Q84" s="204"/>
      <c r="R84" s="204"/>
      <c r="S84" s="204"/>
      <c r="T84" s="204"/>
      <c r="U84" s="204"/>
      <c r="V84" s="205"/>
    </row>
    <row r="85" spans="1:22" s="2" customFormat="1" ht="15.75" thickBot="1" x14ac:dyDescent="0.25">
      <c r="A85" s="8"/>
      <c r="B85" s="55" t="s">
        <v>49</v>
      </c>
      <c r="C85" s="55"/>
      <c r="D85" s="55"/>
      <c r="E85" s="55"/>
      <c r="F85" s="55"/>
      <c r="G85" s="55"/>
      <c r="H85" s="54"/>
      <c r="I85" s="54"/>
      <c r="J85" s="54"/>
      <c r="K85" s="54"/>
      <c r="L85" s="58"/>
      <c r="M85" s="58"/>
      <c r="N85" s="58"/>
      <c r="O85" s="57">
        <f>SUM(O81+O83)</f>
        <v>0</v>
      </c>
      <c r="P85" s="238" t="s">
        <v>211</v>
      </c>
      <c r="Q85" s="239"/>
      <c r="R85" s="239"/>
      <c r="S85" s="239"/>
      <c r="T85" s="239"/>
      <c r="U85" s="239"/>
      <c r="V85" s="240">
        <f>SUM(V81+V83)</f>
        <v>0</v>
      </c>
    </row>
    <row r="86" spans="1:22" s="2" customFormat="1" ht="15.75" thickBot="1" x14ac:dyDescent="0.25">
      <c r="A86" s="8"/>
    </row>
    <row r="87" spans="1:22" s="2" customFormat="1" ht="15.75" thickBot="1" x14ac:dyDescent="0.25">
      <c r="A87" s="1"/>
      <c r="B87" s="277" t="s">
        <v>40</v>
      </c>
      <c r="C87" s="278"/>
      <c r="D87" s="278"/>
      <c r="E87" s="278"/>
      <c r="F87" s="278"/>
      <c r="G87" s="278"/>
      <c r="H87" s="278"/>
      <c r="I87" s="278"/>
      <c r="J87" s="278"/>
      <c r="K87" s="278"/>
      <c r="L87" s="278"/>
      <c r="M87" s="278"/>
      <c r="N87" s="279"/>
      <c r="O87" s="241">
        <f>O85+V85</f>
        <v>0</v>
      </c>
      <c r="P87" s="245"/>
      <c r="Q87" s="245"/>
      <c r="R87" s="245"/>
      <c r="S87" s="245"/>
      <c r="T87" s="245"/>
      <c r="U87" s="245"/>
      <c r="V87" s="246"/>
    </row>
    <row r="88" spans="1:22" s="2" customFormat="1" x14ac:dyDescent="0.2">
      <c r="A88" s="1"/>
      <c r="L88" s="9"/>
      <c r="M88" s="9"/>
      <c r="N88" s="9"/>
      <c r="O88" s="9"/>
    </row>
    <row r="89" spans="1:22" s="2" customFormat="1" x14ac:dyDescent="0.2">
      <c r="A89" s="13"/>
      <c r="B89" s="272" t="s">
        <v>42</v>
      </c>
      <c r="C89" s="273"/>
      <c r="D89" s="273"/>
      <c r="E89" s="273"/>
      <c r="F89" s="273"/>
      <c r="G89" s="273"/>
      <c r="H89" s="273"/>
      <c r="I89" s="273"/>
      <c r="J89" s="273"/>
      <c r="K89" s="273"/>
      <c r="L89" s="273"/>
      <c r="M89" s="273"/>
      <c r="N89" s="273"/>
      <c r="O89" s="273"/>
    </row>
    <row r="90" spans="1:22" s="2" customFormat="1" x14ac:dyDescent="0.2">
      <c r="A90" s="13"/>
      <c r="B90" s="273"/>
      <c r="C90" s="273"/>
      <c r="D90" s="273"/>
      <c r="E90" s="273"/>
      <c r="F90" s="273"/>
      <c r="G90" s="273"/>
      <c r="H90" s="273"/>
      <c r="I90" s="273"/>
      <c r="J90" s="273"/>
      <c r="K90" s="273"/>
      <c r="L90" s="273"/>
      <c r="M90" s="273"/>
      <c r="N90" s="273"/>
      <c r="O90" s="273"/>
    </row>
    <row r="91" spans="1:22" s="2" customFormat="1" x14ac:dyDescent="0.2">
      <c r="A91" s="13"/>
      <c r="B91" s="273"/>
      <c r="C91" s="273"/>
      <c r="D91" s="273"/>
      <c r="E91" s="273"/>
      <c r="F91" s="273"/>
      <c r="G91" s="273"/>
      <c r="H91" s="273"/>
      <c r="I91" s="273"/>
      <c r="J91" s="273"/>
      <c r="K91" s="273"/>
      <c r="L91" s="273"/>
      <c r="M91" s="273"/>
      <c r="N91" s="273"/>
      <c r="O91" s="273"/>
    </row>
    <row r="92" spans="1:22" s="2" customFormat="1" x14ac:dyDescent="0.2">
      <c r="A92" s="13"/>
      <c r="B92" s="273"/>
      <c r="C92" s="273"/>
      <c r="D92" s="273"/>
      <c r="E92" s="273"/>
      <c r="F92" s="273"/>
      <c r="G92" s="273"/>
      <c r="H92" s="273"/>
      <c r="I92" s="273"/>
      <c r="J92" s="273"/>
      <c r="K92" s="273"/>
      <c r="L92" s="273"/>
      <c r="M92" s="273"/>
      <c r="N92" s="273"/>
      <c r="O92" s="273"/>
    </row>
    <row r="93" spans="1:22" s="2" customFormat="1" x14ac:dyDescent="0.2">
      <c r="A93" s="13"/>
      <c r="B93" s="273"/>
      <c r="C93" s="273"/>
      <c r="D93" s="273"/>
      <c r="E93" s="273"/>
      <c r="F93" s="273"/>
      <c r="G93" s="273"/>
      <c r="H93" s="273"/>
      <c r="I93" s="273"/>
      <c r="J93" s="273"/>
      <c r="K93" s="273"/>
      <c r="L93" s="273"/>
      <c r="M93" s="273"/>
      <c r="N93" s="273"/>
      <c r="O93" s="273"/>
    </row>
    <row r="94" spans="1:22" s="2" customFormat="1" x14ac:dyDescent="0.2">
      <c r="A94" s="13"/>
      <c r="B94" s="273"/>
      <c r="C94" s="273"/>
      <c r="D94" s="273"/>
      <c r="E94" s="273"/>
      <c r="F94" s="273"/>
      <c r="G94" s="273"/>
      <c r="H94" s="273"/>
      <c r="I94" s="273"/>
      <c r="J94" s="273"/>
      <c r="K94" s="273"/>
      <c r="L94" s="273"/>
      <c r="M94" s="273"/>
      <c r="N94" s="273"/>
      <c r="O94" s="273"/>
    </row>
    <row r="95" spans="1:22" s="2" customFormat="1" x14ac:dyDescent="0.2">
      <c r="A95" s="13"/>
      <c r="B95" s="273"/>
      <c r="C95" s="273"/>
      <c r="D95" s="273"/>
      <c r="E95" s="273"/>
      <c r="F95" s="273"/>
      <c r="G95" s="273"/>
      <c r="H95" s="273"/>
      <c r="I95" s="273"/>
      <c r="J95" s="273"/>
      <c r="K95" s="273"/>
      <c r="L95" s="273"/>
      <c r="M95" s="273"/>
      <c r="N95" s="273"/>
      <c r="O95" s="273"/>
    </row>
    <row r="96" spans="1:22" s="2" customFormat="1" x14ac:dyDescent="0.2">
      <c r="A96" s="13"/>
      <c r="B96" s="273"/>
      <c r="C96" s="273"/>
      <c r="D96" s="273"/>
      <c r="E96" s="273"/>
      <c r="F96" s="273"/>
      <c r="G96" s="273"/>
      <c r="H96" s="273"/>
      <c r="I96" s="273"/>
      <c r="J96" s="273"/>
      <c r="K96" s="273"/>
      <c r="L96" s="273"/>
      <c r="M96" s="273"/>
      <c r="N96" s="273"/>
      <c r="O96" s="273"/>
    </row>
    <row r="97" spans="1:15" s="2" customFormat="1" x14ac:dyDescent="0.2">
      <c r="A97" s="13"/>
      <c r="B97" s="273"/>
      <c r="C97" s="273"/>
      <c r="D97" s="273"/>
      <c r="E97" s="273"/>
      <c r="F97" s="273"/>
      <c r="G97" s="273"/>
      <c r="H97" s="273"/>
      <c r="I97" s="273"/>
      <c r="J97" s="273"/>
      <c r="K97" s="273"/>
      <c r="L97" s="273"/>
      <c r="M97" s="273"/>
      <c r="N97" s="273"/>
      <c r="O97" s="273"/>
    </row>
    <row r="98" spans="1:15" x14ac:dyDescent="0.2">
      <c r="A98" s="13"/>
      <c r="B98" s="2"/>
      <c r="C98" s="2"/>
      <c r="D98" s="2"/>
      <c r="E98" s="2"/>
      <c r="F98" s="2"/>
      <c r="G98" s="2"/>
      <c r="H98" s="2"/>
      <c r="I98" s="2"/>
      <c r="J98" s="2"/>
      <c r="K98" s="2"/>
      <c r="L98" s="9"/>
      <c r="M98" s="9"/>
      <c r="N98" s="9"/>
      <c r="O98" s="2"/>
    </row>
    <row r="99" spans="1:15" x14ac:dyDescent="0.2">
      <c r="A99" s="13"/>
      <c r="B99" s="2"/>
      <c r="C99" s="2"/>
      <c r="D99" s="2"/>
      <c r="E99" s="2"/>
      <c r="F99" s="2"/>
      <c r="G99" s="2"/>
      <c r="H99" s="2"/>
      <c r="I99" s="2"/>
      <c r="J99" s="2"/>
      <c r="K99" s="2"/>
      <c r="L99" s="9"/>
      <c r="M99" s="9"/>
      <c r="N99" s="9"/>
      <c r="O99" s="9"/>
    </row>
    <row r="100" spans="1:15" x14ac:dyDescent="0.2">
      <c r="A100" s="13"/>
      <c r="B100" s="2"/>
      <c r="C100" s="2"/>
      <c r="D100" s="2"/>
      <c r="E100" s="2"/>
      <c r="F100" s="2"/>
      <c r="G100" s="2"/>
      <c r="H100" s="2"/>
      <c r="I100" s="2"/>
      <c r="J100" s="2"/>
      <c r="K100" s="2"/>
      <c r="L100" s="9"/>
      <c r="M100" s="9"/>
      <c r="N100" s="9"/>
      <c r="O100" s="9"/>
    </row>
    <row r="101" spans="1:15" x14ac:dyDescent="0.2">
      <c r="A101" s="13"/>
      <c r="B101" s="2"/>
      <c r="C101" s="2"/>
      <c r="D101" s="2"/>
      <c r="E101" s="2"/>
      <c r="F101" s="2"/>
      <c r="G101" s="2"/>
      <c r="H101" s="2"/>
      <c r="I101" s="2"/>
      <c r="J101" s="2"/>
      <c r="K101" s="2"/>
      <c r="L101" s="9"/>
      <c r="M101" s="9"/>
      <c r="N101" s="9"/>
      <c r="O101" s="9"/>
    </row>
    <row r="102" spans="1:15" x14ac:dyDescent="0.2">
      <c r="A102" s="13"/>
      <c r="B102" s="2"/>
      <c r="C102" s="2"/>
      <c r="D102" s="2"/>
      <c r="E102" s="2"/>
      <c r="F102" s="2"/>
      <c r="G102" s="2"/>
      <c r="H102" s="2"/>
      <c r="I102" s="2"/>
      <c r="J102" s="2"/>
      <c r="K102" s="2"/>
      <c r="L102" s="9"/>
      <c r="M102" s="9"/>
      <c r="N102" s="9"/>
      <c r="O102" s="9"/>
    </row>
    <row r="103" spans="1:15" x14ac:dyDescent="0.2">
      <c r="A103" s="13"/>
      <c r="B103" s="2"/>
      <c r="C103" s="2"/>
      <c r="D103" s="2"/>
      <c r="E103" s="2"/>
      <c r="F103" s="2"/>
      <c r="G103" s="2"/>
      <c r="H103" s="2"/>
      <c r="I103" s="2"/>
      <c r="J103" s="2"/>
      <c r="K103" s="2"/>
      <c r="L103" s="9"/>
      <c r="M103" s="9"/>
      <c r="N103" s="9"/>
      <c r="O103" s="9"/>
    </row>
    <row r="104" spans="1:15" x14ac:dyDescent="0.2">
      <c r="A104" s="13"/>
      <c r="B104" s="2"/>
      <c r="C104" s="2"/>
      <c r="D104" s="2"/>
      <c r="E104" s="2"/>
      <c r="F104" s="2"/>
      <c r="G104" s="2"/>
      <c r="H104" s="2"/>
      <c r="I104" s="2"/>
      <c r="J104" s="2"/>
      <c r="K104" s="2"/>
      <c r="L104" s="9"/>
      <c r="M104" s="9"/>
      <c r="N104" s="9"/>
      <c r="O104" s="9"/>
    </row>
    <row r="105" spans="1:15" x14ac:dyDescent="0.2">
      <c r="A105" s="13"/>
      <c r="B105" s="2"/>
      <c r="C105" s="2"/>
      <c r="D105" s="2"/>
      <c r="E105" s="2"/>
      <c r="F105" s="2"/>
      <c r="G105" s="2"/>
      <c r="H105" s="2"/>
      <c r="I105" s="2"/>
      <c r="J105" s="2"/>
      <c r="K105" s="2"/>
      <c r="L105" s="9"/>
      <c r="M105" s="9"/>
      <c r="N105" s="9"/>
      <c r="O105" s="9"/>
    </row>
    <row r="106" spans="1:15" x14ac:dyDescent="0.2">
      <c r="A106" s="13"/>
      <c r="B106" s="2"/>
      <c r="C106" s="2"/>
      <c r="D106" s="2"/>
      <c r="E106" s="2"/>
      <c r="F106" s="2"/>
      <c r="G106" s="2"/>
      <c r="H106" s="2"/>
      <c r="I106" s="2"/>
      <c r="J106" s="2"/>
      <c r="K106" s="2"/>
      <c r="L106" s="9"/>
      <c r="M106" s="9"/>
      <c r="N106" s="9"/>
      <c r="O106" s="9"/>
    </row>
    <row r="107" spans="1:15" x14ac:dyDescent="0.2">
      <c r="A107" s="13"/>
      <c r="B107" s="2"/>
      <c r="C107" s="2"/>
      <c r="D107" s="2"/>
      <c r="E107" s="2"/>
      <c r="F107" s="2"/>
      <c r="G107" s="2"/>
      <c r="H107" s="2"/>
      <c r="I107" s="2"/>
      <c r="J107" s="2"/>
      <c r="K107" s="2"/>
      <c r="L107" s="9"/>
      <c r="M107" s="9"/>
      <c r="N107" s="9"/>
      <c r="O107" s="2"/>
    </row>
    <row r="108" spans="1:15" x14ac:dyDescent="0.2">
      <c r="A108" s="13"/>
      <c r="B108" s="2"/>
      <c r="C108" s="2"/>
      <c r="D108" s="2"/>
      <c r="E108" s="2"/>
      <c r="F108" s="2"/>
      <c r="G108" s="2"/>
      <c r="H108" s="2"/>
      <c r="I108" s="2"/>
      <c r="J108" s="2"/>
      <c r="K108" s="2"/>
      <c r="L108" s="9"/>
      <c r="M108" s="9"/>
      <c r="N108" s="9"/>
      <c r="O108" s="9"/>
    </row>
    <row r="109" spans="1:15" x14ac:dyDescent="0.2">
      <c r="A109" s="13"/>
      <c r="B109" s="2"/>
      <c r="C109" s="2"/>
      <c r="D109" s="2"/>
      <c r="E109" s="2"/>
      <c r="F109" s="2"/>
      <c r="G109" s="2"/>
      <c r="H109" s="2"/>
      <c r="I109" s="2"/>
      <c r="J109" s="2"/>
      <c r="K109" s="2"/>
      <c r="L109" s="9"/>
      <c r="M109" s="9"/>
      <c r="N109" s="9"/>
      <c r="O109" s="2"/>
    </row>
    <row r="110" spans="1:15" x14ac:dyDescent="0.2">
      <c r="A110" s="13"/>
      <c r="B110" s="2"/>
      <c r="C110" s="2"/>
      <c r="D110" s="2"/>
      <c r="E110" s="2"/>
      <c r="F110" s="2"/>
      <c r="G110" s="2"/>
      <c r="H110" s="2"/>
      <c r="I110" s="2"/>
      <c r="J110" s="9"/>
      <c r="K110" s="9"/>
      <c r="L110" s="9"/>
      <c r="M110" s="9"/>
      <c r="N110" s="9"/>
      <c r="O110" s="9"/>
    </row>
    <row r="111" spans="1:15" x14ac:dyDescent="0.2">
      <c r="A111" s="1"/>
      <c r="B111" s="2"/>
      <c r="C111" s="2"/>
      <c r="D111" s="2"/>
      <c r="E111" s="2"/>
      <c r="F111" s="2"/>
      <c r="G111" s="2"/>
      <c r="H111" s="2"/>
      <c r="I111" s="2"/>
      <c r="J111" s="2"/>
      <c r="K111" s="2"/>
      <c r="L111" s="9"/>
      <c r="M111" s="9"/>
      <c r="N111" s="9"/>
      <c r="O111" s="2"/>
    </row>
    <row r="112" spans="1:15" x14ac:dyDescent="0.2">
      <c r="A112" s="1"/>
      <c r="B112" s="2"/>
      <c r="C112" s="2"/>
      <c r="D112" s="2"/>
      <c r="E112" s="2"/>
      <c r="F112" s="2"/>
      <c r="G112" s="2"/>
      <c r="H112" s="2"/>
      <c r="I112" s="2"/>
      <c r="J112" s="2"/>
      <c r="K112" s="2"/>
      <c r="L112" s="9"/>
      <c r="M112" s="9"/>
      <c r="N112" s="9"/>
      <c r="O112" s="9"/>
    </row>
  </sheetData>
  <sheetProtection algorithmName="SHA-512" hashValue="l7KTQeIYi2EFEnkhawuttDzkR/BXsZsgIg5VWeAC1NZf6QbLJbQCYrfzwqWiJcmElN5vxg037Kheq1xF6J+26A==" saltValue="tVV2unzBZZKh0oMy72Ab5g==" spinCount="100000" sheet="1" formatColumns="0" formatRows="0"/>
  <mergeCells count="7">
    <mergeCell ref="B89:O97"/>
    <mergeCell ref="J1:L1"/>
    <mergeCell ref="N1:O1"/>
    <mergeCell ref="A2:H2"/>
    <mergeCell ref="P4:V4"/>
    <mergeCell ref="H4:O4"/>
    <mergeCell ref="B87:N87"/>
  </mergeCells>
  <phoneticPr fontId="2" type="noConversion"/>
  <printOptions gridLines="1"/>
  <pageMargins left="0" right="0" top="0.5" bottom="0.5" header="0.24" footer="0.25"/>
  <pageSetup scale="37" orientation="portrait" r:id="rId1"/>
  <headerFooter>
    <oddHeader>&amp;C&amp;"Tahoma,Regular"&amp;12Appalachian State University Office of Sponsored Programs</oddHeader>
    <oddFooter>&amp;CPage &amp;P&amp;Rversion 07/2023</oddFooter>
  </headerFooter>
  <ignoredErrors>
    <ignoredError sqref="O63" emptyCellReference="1"/>
    <ignoredError sqref="C8:C13" unlockedFormula="1" emptyCellReference="1"/>
    <ignoredError sqref="I14:K17 I8:I13 K8:K13 I18:K22" unlockedFormula="1"/>
  </ignoredErrors>
  <legacyDrawing r:id="rId2"/>
  <extLst>
    <ext xmlns:mx="http://schemas.microsoft.com/office/mac/excel/2008/main" uri="{64002731-A6B0-56B0-2670-7721B7C09600}">
      <mx:PLV Mode="1" OnePage="0" WScale="10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06"/>
  <sheetViews>
    <sheetView view="pageLayout" zoomScale="70" zoomScaleNormal="70" zoomScalePageLayoutView="70" workbookViewId="0">
      <selection activeCell="F23" sqref="F23"/>
    </sheetView>
  </sheetViews>
  <sheetFormatPr defaultColWidth="14.42578125" defaultRowHeight="15" x14ac:dyDescent="0.2"/>
  <cols>
    <col min="1" max="1" width="14.42578125" style="14"/>
    <col min="2" max="6" width="14.42578125" style="3"/>
    <col min="7" max="7" width="8.42578125" style="3" customWidth="1"/>
    <col min="8" max="8" width="12.7109375" style="3" customWidth="1"/>
    <col min="9" max="9" width="6.140625" style="3" customWidth="1"/>
    <col min="10" max="10" width="11.7109375" style="3" customWidth="1"/>
    <col min="11" max="11" width="6.28515625" style="3" customWidth="1"/>
    <col min="12" max="13" width="14.42578125" style="3"/>
    <col min="14" max="14" width="14.85546875" style="3" bestFit="1" customWidth="1"/>
    <col min="15" max="15" width="16.28515625" style="3" bestFit="1" customWidth="1"/>
    <col min="16" max="16384" width="14.42578125" style="3"/>
  </cols>
  <sheetData>
    <row r="1" spans="1:22" ht="19.5" x14ac:dyDescent="0.2">
      <c r="A1" s="108" t="s">
        <v>43</v>
      </c>
      <c r="B1" s="109"/>
      <c r="C1" s="109"/>
      <c r="D1" s="109"/>
      <c r="E1" s="109"/>
      <c r="F1" s="109"/>
      <c r="G1" s="109"/>
      <c r="H1" s="109"/>
      <c r="I1" s="109"/>
      <c r="J1" s="265" t="s">
        <v>169</v>
      </c>
      <c r="K1" s="266"/>
      <c r="L1" s="266"/>
      <c r="M1" s="253"/>
      <c r="N1" s="267" t="s">
        <v>170</v>
      </c>
      <c r="O1" s="268"/>
    </row>
    <row r="2" spans="1:22" x14ac:dyDescent="0.2">
      <c r="A2" s="263" t="s">
        <v>226</v>
      </c>
      <c r="B2" s="264"/>
      <c r="C2" s="264"/>
      <c r="D2" s="264"/>
      <c r="E2" s="264"/>
      <c r="F2" s="264"/>
      <c r="G2" s="264"/>
      <c r="H2" s="264"/>
      <c r="I2" s="109"/>
      <c r="J2" s="110" t="s">
        <v>2</v>
      </c>
      <c r="K2" s="111"/>
      <c r="L2" s="112"/>
      <c r="M2" s="113"/>
      <c r="N2" s="113"/>
      <c r="O2" s="109"/>
    </row>
    <row r="3" spans="1:22" ht="15.75" thickBot="1" x14ac:dyDescent="0.25">
      <c r="A3" s="1" t="s">
        <v>35</v>
      </c>
      <c r="B3" s="40" t="str">
        <f>'TDC FY 24-25'!B3</f>
        <v>Insert name</v>
      </c>
      <c r="C3" s="40"/>
      <c r="D3" s="40"/>
      <c r="E3" s="40"/>
      <c r="F3" s="40"/>
      <c r="G3" s="40"/>
      <c r="H3" s="40"/>
      <c r="I3" s="40"/>
      <c r="J3" s="41"/>
      <c r="K3" s="41"/>
      <c r="L3" s="41"/>
      <c r="M3" s="41"/>
      <c r="N3" s="40"/>
      <c r="O3" s="40"/>
    </row>
    <row r="4" spans="1:22" ht="15.75" thickBot="1" x14ac:dyDescent="0.25">
      <c r="A4" s="4"/>
      <c r="B4" s="5"/>
      <c r="C4" s="5"/>
      <c r="D4" s="5"/>
      <c r="E4" s="5"/>
      <c r="F4" s="5"/>
      <c r="G4" s="5"/>
      <c r="H4" s="274" t="s">
        <v>209</v>
      </c>
      <c r="I4" s="275"/>
      <c r="J4" s="275"/>
      <c r="K4" s="275"/>
      <c r="L4" s="275"/>
      <c r="M4" s="275"/>
      <c r="N4" s="275"/>
      <c r="O4" s="276"/>
      <c r="P4" s="280" t="s">
        <v>203</v>
      </c>
      <c r="Q4" s="281"/>
      <c r="R4" s="281"/>
      <c r="S4" s="281"/>
      <c r="T4" s="281"/>
      <c r="U4" s="281"/>
      <c r="V4" s="282"/>
    </row>
    <row r="5" spans="1:22" x14ac:dyDescent="0.2">
      <c r="A5" s="32"/>
      <c r="B5" s="2"/>
      <c r="C5" s="2"/>
      <c r="D5" s="2"/>
      <c r="E5" s="2"/>
      <c r="F5" s="2"/>
      <c r="G5" s="2"/>
      <c r="H5" s="6" t="s">
        <v>21</v>
      </c>
      <c r="I5" s="44" t="s">
        <v>28</v>
      </c>
      <c r="J5" s="6" t="s">
        <v>22</v>
      </c>
      <c r="K5" s="44" t="s">
        <v>28</v>
      </c>
      <c r="L5" s="27" t="s">
        <v>26</v>
      </c>
      <c r="M5" s="7" t="s">
        <v>27</v>
      </c>
      <c r="N5" s="7" t="s">
        <v>32</v>
      </c>
      <c r="O5" s="6" t="s">
        <v>33</v>
      </c>
      <c r="P5" s="176" t="s">
        <v>34</v>
      </c>
      <c r="Q5" s="177" t="s">
        <v>28</v>
      </c>
      <c r="R5" s="178" t="s">
        <v>22</v>
      </c>
      <c r="S5" s="177" t="s">
        <v>28</v>
      </c>
      <c r="T5" s="177" t="s">
        <v>204</v>
      </c>
      <c r="U5" s="179" t="s">
        <v>32</v>
      </c>
      <c r="V5" s="180" t="s">
        <v>23</v>
      </c>
    </row>
    <row r="6" spans="1:22" x14ac:dyDescent="0.2">
      <c r="A6" s="2"/>
      <c r="B6" s="2"/>
      <c r="C6" s="2"/>
      <c r="D6" s="2"/>
      <c r="E6" s="2"/>
      <c r="F6" s="2"/>
      <c r="G6" s="2"/>
      <c r="H6" s="6" t="s">
        <v>7</v>
      </c>
      <c r="I6" s="6"/>
      <c r="J6" s="6" t="s">
        <v>7</v>
      </c>
      <c r="K6" s="6"/>
      <c r="L6" s="27"/>
      <c r="M6" s="7" t="s">
        <v>25</v>
      </c>
      <c r="N6" s="7" t="s">
        <v>31</v>
      </c>
      <c r="O6" s="2"/>
      <c r="P6" s="176" t="s">
        <v>29</v>
      </c>
      <c r="Q6" s="178"/>
      <c r="R6" s="178" t="s">
        <v>29</v>
      </c>
      <c r="S6" s="178"/>
      <c r="T6" s="178" t="s">
        <v>205</v>
      </c>
      <c r="U6" s="179" t="s">
        <v>31</v>
      </c>
      <c r="V6" s="181"/>
    </row>
    <row r="7" spans="1:22" x14ac:dyDescent="0.2">
      <c r="A7" s="8" t="s">
        <v>39</v>
      </c>
      <c r="B7" s="21" t="s">
        <v>55</v>
      </c>
      <c r="C7" s="21"/>
      <c r="D7" s="21"/>
      <c r="E7" s="21"/>
      <c r="F7" s="21"/>
      <c r="G7" s="21"/>
      <c r="H7" s="21"/>
      <c r="I7" s="21"/>
      <c r="J7" s="21"/>
      <c r="K7" s="21"/>
      <c r="L7" s="9"/>
      <c r="M7" s="9"/>
      <c r="N7" s="9"/>
      <c r="O7" s="2"/>
      <c r="P7" s="182"/>
      <c r="Q7" s="183"/>
      <c r="R7" s="183"/>
      <c r="S7" s="183"/>
      <c r="T7" s="183"/>
      <c r="U7" s="183"/>
      <c r="V7" s="181"/>
    </row>
    <row r="8" spans="1:22" x14ac:dyDescent="0.2">
      <c r="A8" s="28">
        <v>611180</v>
      </c>
      <c r="B8" s="21">
        <v>1</v>
      </c>
      <c r="C8" s="51" t="str">
        <f>'TDC FY 24-25'!C8</f>
        <v>insert name</v>
      </c>
      <c r="D8" s="39"/>
      <c r="E8" s="39"/>
      <c r="F8" s="39"/>
      <c r="G8" s="21"/>
      <c r="H8" s="62">
        <v>0</v>
      </c>
      <c r="I8" s="50">
        <f t="shared" ref="I8:I13" si="0">H8*9</f>
        <v>0</v>
      </c>
      <c r="J8" s="62">
        <v>0</v>
      </c>
      <c r="K8" s="50">
        <f t="shared" ref="K8:K13" si="1">J8*3</f>
        <v>0</v>
      </c>
      <c r="L8" s="10">
        <f>('TDC FY 28-29'!L8)*0.03+('TDC FY 28-29'!L8)</f>
        <v>0</v>
      </c>
      <c r="M8" s="45">
        <f t="shared" ref="M8:M13" si="2">L8*H8+L8/9*3*J8</f>
        <v>0</v>
      </c>
      <c r="N8" s="157">
        <f>M8*'Fringe Rates'!$G$3</f>
        <v>0</v>
      </c>
      <c r="O8" s="45">
        <f t="shared" ref="O8:O13" si="3">N8+M8</f>
        <v>0</v>
      </c>
      <c r="P8" s="184">
        <v>0</v>
      </c>
      <c r="Q8" s="185">
        <f t="shared" ref="Q8:Q13" si="4">P8*9</f>
        <v>0</v>
      </c>
      <c r="R8" s="186">
        <v>0</v>
      </c>
      <c r="S8" s="185">
        <f t="shared" ref="S8:S13" si="5">R8*3</f>
        <v>0</v>
      </c>
      <c r="T8" s="187">
        <f>'TDC FY 24-25'!L8*P8+'TDC FY 24-25'!L8/9*3*R8</f>
        <v>0</v>
      </c>
      <c r="U8" s="188">
        <f>T8*'Fringe Rates'!$B$3</f>
        <v>0</v>
      </c>
      <c r="V8" s="189">
        <f t="shared" ref="V8:V13" si="6">T8+U8</f>
        <v>0</v>
      </c>
    </row>
    <row r="9" spans="1:22" x14ac:dyDescent="0.2">
      <c r="A9" s="28">
        <v>611180</v>
      </c>
      <c r="B9" s="21">
        <v>2</v>
      </c>
      <c r="C9" s="39" t="str">
        <f>'TDC FY 24-25'!C9</f>
        <v>insert name</v>
      </c>
      <c r="D9" s="39"/>
      <c r="E9" s="39"/>
      <c r="F9" s="39"/>
      <c r="G9" s="21"/>
      <c r="H9" s="62">
        <v>0</v>
      </c>
      <c r="I9" s="50">
        <f t="shared" si="0"/>
        <v>0</v>
      </c>
      <c r="J9" s="62">
        <v>0</v>
      </c>
      <c r="K9" s="50">
        <f t="shared" si="1"/>
        <v>0</v>
      </c>
      <c r="L9" s="10">
        <f>('TDC FY 28-29'!L9)*0.03+('TDC FY 28-29'!L9)</f>
        <v>0</v>
      </c>
      <c r="M9" s="45">
        <f t="shared" si="2"/>
        <v>0</v>
      </c>
      <c r="N9" s="157">
        <f>M9*'Fringe Rates'!$G$3</f>
        <v>0</v>
      </c>
      <c r="O9" s="45">
        <f t="shared" si="3"/>
        <v>0</v>
      </c>
      <c r="P9" s="184">
        <v>0</v>
      </c>
      <c r="Q9" s="185">
        <f t="shared" si="4"/>
        <v>0</v>
      </c>
      <c r="R9" s="186">
        <v>0</v>
      </c>
      <c r="S9" s="185">
        <f t="shared" si="5"/>
        <v>0</v>
      </c>
      <c r="T9" s="187">
        <f>'TDC FY 24-25'!L9*P9+'TDC FY 24-25'!L9/9*3*R9</f>
        <v>0</v>
      </c>
      <c r="U9" s="188">
        <f>T9*'Fringe Rates'!$B$3</f>
        <v>0</v>
      </c>
      <c r="V9" s="189">
        <f t="shared" si="6"/>
        <v>0</v>
      </c>
    </row>
    <row r="10" spans="1:22" x14ac:dyDescent="0.2">
      <c r="A10" s="28">
        <v>611180</v>
      </c>
      <c r="B10" s="21">
        <v>3</v>
      </c>
      <c r="C10" s="39" t="str">
        <f>'TDC FY 24-25'!C10</f>
        <v>insert name</v>
      </c>
      <c r="D10" s="39"/>
      <c r="E10" s="39"/>
      <c r="F10" s="39"/>
      <c r="G10" s="21"/>
      <c r="H10" s="62">
        <v>0</v>
      </c>
      <c r="I10" s="50">
        <f t="shared" si="0"/>
        <v>0</v>
      </c>
      <c r="J10" s="62">
        <v>0</v>
      </c>
      <c r="K10" s="50">
        <f t="shared" si="1"/>
        <v>0</v>
      </c>
      <c r="L10" s="10">
        <f>('TDC FY 28-29'!L10)*0.03+('TDC FY 28-29'!L10)</f>
        <v>0</v>
      </c>
      <c r="M10" s="45">
        <f t="shared" si="2"/>
        <v>0</v>
      </c>
      <c r="N10" s="157">
        <f>M10*'Fringe Rates'!$G$3</f>
        <v>0</v>
      </c>
      <c r="O10" s="45">
        <f t="shared" si="3"/>
        <v>0</v>
      </c>
      <c r="P10" s="184">
        <v>0</v>
      </c>
      <c r="Q10" s="185">
        <f t="shared" si="4"/>
        <v>0</v>
      </c>
      <c r="R10" s="186">
        <v>0</v>
      </c>
      <c r="S10" s="185">
        <f t="shared" si="5"/>
        <v>0</v>
      </c>
      <c r="T10" s="187">
        <f>'TDC FY 24-25'!L10*P10+'TDC FY 24-25'!L10/9*3*R10</f>
        <v>0</v>
      </c>
      <c r="U10" s="188">
        <f>T10*'Fringe Rates'!$B$3</f>
        <v>0</v>
      </c>
      <c r="V10" s="189">
        <f t="shared" si="6"/>
        <v>0</v>
      </c>
    </row>
    <row r="11" spans="1:22" x14ac:dyDescent="0.2">
      <c r="A11" s="28">
        <v>611180</v>
      </c>
      <c r="B11" s="21">
        <v>4</v>
      </c>
      <c r="C11" s="39" t="str">
        <f>'TDC FY 24-25'!C11</f>
        <v>insert name</v>
      </c>
      <c r="D11" s="39"/>
      <c r="E11" s="39"/>
      <c r="F11" s="39"/>
      <c r="G11" s="21"/>
      <c r="H11" s="62">
        <v>0</v>
      </c>
      <c r="I11" s="50">
        <f t="shared" si="0"/>
        <v>0</v>
      </c>
      <c r="J11" s="62">
        <v>0</v>
      </c>
      <c r="K11" s="50">
        <f t="shared" si="1"/>
        <v>0</v>
      </c>
      <c r="L11" s="10">
        <f>('TDC FY 28-29'!L11)*0.03+('TDC FY 28-29'!L11)</f>
        <v>0</v>
      </c>
      <c r="M11" s="45">
        <f t="shared" si="2"/>
        <v>0</v>
      </c>
      <c r="N11" s="157">
        <f>M11*'Fringe Rates'!$G$3</f>
        <v>0</v>
      </c>
      <c r="O11" s="45">
        <f t="shared" si="3"/>
        <v>0</v>
      </c>
      <c r="P11" s="184">
        <v>0</v>
      </c>
      <c r="Q11" s="185">
        <f t="shared" si="4"/>
        <v>0</v>
      </c>
      <c r="R11" s="186">
        <v>0</v>
      </c>
      <c r="S11" s="185">
        <f t="shared" si="5"/>
        <v>0</v>
      </c>
      <c r="T11" s="187">
        <f>'TDC FY 24-25'!M11*P11+'TDC FY 24-25'!L11/9*3*R11</f>
        <v>0</v>
      </c>
      <c r="U11" s="188">
        <f>T11*'Fringe Rates'!$B$3</f>
        <v>0</v>
      </c>
      <c r="V11" s="189">
        <f t="shared" si="6"/>
        <v>0</v>
      </c>
    </row>
    <row r="12" spans="1:22" x14ac:dyDescent="0.2">
      <c r="A12" s="28">
        <v>611180</v>
      </c>
      <c r="B12" s="21">
        <v>5</v>
      </c>
      <c r="C12" s="39" t="str">
        <f>'TDC FY 24-25'!C12</f>
        <v>insert name</v>
      </c>
      <c r="D12" s="39"/>
      <c r="E12" s="39"/>
      <c r="F12" s="39"/>
      <c r="G12" s="21"/>
      <c r="H12" s="62">
        <v>0</v>
      </c>
      <c r="I12" s="50">
        <f t="shared" si="0"/>
        <v>0</v>
      </c>
      <c r="J12" s="62">
        <v>0</v>
      </c>
      <c r="K12" s="50">
        <f t="shared" si="1"/>
        <v>0</v>
      </c>
      <c r="L12" s="10">
        <f>('TDC FY 28-29'!L12)*0.03+('TDC FY 28-29'!L12)</f>
        <v>0</v>
      </c>
      <c r="M12" s="45">
        <f t="shared" si="2"/>
        <v>0</v>
      </c>
      <c r="N12" s="157">
        <f>M12*'Fringe Rates'!$G$3</f>
        <v>0</v>
      </c>
      <c r="O12" s="45">
        <f t="shared" si="3"/>
        <v>0</v>
      </c>
      <c r="P12" s="184">
        <v>0</v>
      </c>
      <c r="Q12" s="185">
        <f t="shared" si="4"/>
        <v>0</v>
      </c>
      <c r="R12" s="186">
        <v>0</v>
      </c>
      <c r="S12" s="185">
        <f t="shared" si="5"/>
        <v>0</v>
      </c>
      <c r="T12" s="187">
        <f>'TDC FY 24-25'!L12*P12+'TDC FY 24-25'!L12/9*3*R12</f>
        <v>0</v>
      </c>
      <c r="U12" s="188">
        <f>T12*'Fringe Rates'!$B$3</f>
        <v>0</v>
      </c>
      <c r="V12" s="189">
        <f t="shared" si="6"/>
        <v>0</v>
      </c>
    </row>
    <row r="13" spans="1:22" x14ac:dyDescent="0.2">
      <c r="A13" s="28">
        <v>611180</v>
      </c>
      <c r="B13" s="21">
        <v>6</v>
      </c>
      <c r="C13" s="51" t="str">
        <f>'TDC FY 24-25'!C13</f>
        <v>insert name</v>
      </c>
      <c r="D13" s="39"/>
      <c r="E13" s="39"/>
      <c r="F13" s="39"/>
      <c r="G13" s="21"/>
      <c r="H13" s="62">
        <v>0</v>
      </c>
      <c r="I13" s="50">
        <f t="shared" si="0"/>
        <v>0</v>
      </c>
      <c r="J13" s="62">
        <v>0</v>
      </c>
      <c r="K13" s="50">
        <f t="shared" si="1"/>
        <v>0</v>
      </c>
      <c r="L13" s="10">
        <f>('TDC FY 28-29'!L13)*0.03+('TDC FY 28-29'!L13)</f>
        <v>0</v>
      </c>
      <c r="M13" s="45">
        <f t="shared" si="2"/>
        <v>0</v>
      </c>
      <c r="N13" s="157">
        <f>M13*'Fringe Rates'!$G$3</f>
        <v>0</v>
      </c>
      <c r="O13" s="45">
        <f t="shared" si="3"/>
        <v>0</v>
      </c>
      <c r="P13" s="184">
        <v>0</v>
      </c>
      <c r="Q13" s="185">
        <f t="shared" si="4"/>
        <v>0</v>
      </c>
      <c r="R13" s="186">
        <v>0</v>
      </c>
      <c r="S13" s="185">
        <f t="shared" si="5"/>
        <v>0</v>
      </c>
      <c r="T13" s="187">
        <f>'TDC FY 24-25'!L13*P13+'TDC FY 24-25'!L13/9*3*R13</f>
        <v>0</v>
      </c>
      <c r="U13" s="188">
        <f>T13*'Fringe Rates'!$B$3</f>
        <v>0</v>
      </c>
      <c r="V13" s="189">
        <f t="shared" si="6"/>
        <v>0</v>
      </c>
    </row>
    <row r="14" spans="1:22" x14ac:dyDescent="0.2">
      <c r="A14" s="28"/>
      <c r="B14" s="21"/>
      <c r="C14" s="21"/>
      <c r="D14" s="21"/>
      <c r="E14" s="21"/>
      <c r="F14" s="21"/>
      <c r="G14" s="21"/>
      <c r="H14" s="21"/>
      <c r="I14" s="21"/>
      <c r="J14" s="21"/>
      <c r="K14" s="21"/>
      <c r="L14" s="10"/>
      <c r="M14" s="10"/>
      <c r="N14" s="10"/>
      <c r="O14" s="10"/>
      <c r="P14" s="190"/>
      <c r="Q14" s="191"/>
      <c r="R14" s="191"/>
      <c r="S14" s="191"/>
      <c r="T14" s="191"/>
      <c r="U14" s="191"/>
      <c r="V14" s="192"/>
    </row>
    <row r="15" spans="1:22" x14ac:dyDescent="0.2">
      <c r="A15" s="28"/>
      <c r="B15" s="55" t="s">
        <v>56</v>
      </c>
      <c r="C15" s="55"/>
      <c r="D15" s="55"/>
      <c r="E15" s="55"/>
      <c r="F15" s="55"/>
      <c r="G15" s="55"/>
      <c r="H15" s="55"/>
      <c r="I15" s="55"/>
      <c r="J15" s="55"/>
      <c r="K15" s="55"/>
      <c r="L15" s="59"/>
      <c r="M15" s="59">
        <f>SUM(M8:M13)</f>
        <v>0</v>
      </c>
      <c r="N15" s="60">
        <f>SUM(N8:N13)</f>
        <v>0</v>
      </c>
      <c r="O15" s="59">
        <f>SUM(O8:O13)</f>
        <v>0</v>
      </c>
      <c r="P15" s="193"/>
      <c r="Q15" s="187"/>
      <c r="R15" s="187"/>
      <c r="S15" s="187"/>
      <c r="T15" s="187">
        <f>SUM(T8:T13)</f>
        <v>0</v>
      </c>
      <c r="U15" s="187">
        <f>SUM(U8:U13)</f>
        <v>0</v>
      </c>
      <c r="V15" s="189">
        <f>SUM(V8:V13)</f>
        <v>0</v>
      </c>
    </row>
    <row r="16" spans="1:22" x14ac:dyDescent="0.2">
      <c r="A16" s="28"/>
      <c r="B16" s="21"/>
      <c r="C16" s="21"/>
      <c r="D16" s="21"/>
      <c r="E16" s="21"/>
      <c r="F16" s="21"/>
      <c r="G16" s="21"/>
      <c r="H16" s="37" t="s">
        <v>30</v>
      </c>
      <c r="I16" s="43" t="s">
        <v>28</v>
      </c>
      <c r="J16" s="21"/>
      <c r="K16" s="21"/>
      <c r="L16" s="27" t="s">
        <v>26</v>
      </c>
      <c r="M16" s="7" t="s">
        <v>27</v>
      </c>
      <c r="N16" s="7" t="s">
        <v>32</v>
      </c>
      <c r="O16" s="6" t="s">
        <v>33</v>
      </c>
      <c r="P16" s="194" t="s">
        <v>30</v>
      </c>
      <c r="Q16" s="195" t="s">
        <v>28</v>
      </c>
      <c r="R16" s="6"/>
      <c r="S16" s="6"/>
      <c r="T16" s="44" t="s">
        <v>204</v>
      </c>
      <c r="U16" s="44" t="s">
        <v>167</v>
      </c>
      <c r="V16" s="196" t="s">
        <v>23</v>
      </c>
    </row>
    <row r="17" spans="1:22" x14ac:dyDescent="0.2">
      <c r="A17" s="28"/>
      <c r="B17" s="21" t="s">
        <v>64</v>
      </c>
      <c r="C17" s="21"/>
      <c r="D17" s="21"/>
      <c r="E17" s="21"/>
      <c r="F17" s="21"/>
      <c r="G17" s="21"/>
      <c r="H17" s="37" t="s">
        <v>29</v>
      </c>
      <c r="I17" s="37"/>
      <c r="J17" s="21"/>
      <c r="K17" s="21"/>
      <c r="L17" s="27"/>
      <c r="M17" s="7" t="s">
        <v>25</v>
      </c>
      <c r="N17" s="7" t="s">
        <v>31</v>
      </c>
      <c r="O17" s="2"/>
      <c r="P17" s="194" t="s">
        <v>29</v>
      </c>
      <c r="Q17" s="197"/>
      <c r="R17" s="2"/>
      <c r="S17" s="2"/>
      <c r="T17" s="44" t="s">
        <v>205</v>
      </c>
      <c r="U17" s="44" t="s">
        <v>31</v>
      </c>
      <c r="V17" s="198"/>
    </row>
    <row r="18" spans="1:22" x14ac:dyDescent="0.2">
      <c r="A18" s="28">
        <v>612120</v>
      </c>
      <c r="B18" s="21">
        <v>1</v>
      </c>
      <c r="C18" s="40" t="str">
        <f>'TDC FY 24-25'!C18</f>
        <v>insert name</v>
      </c>
      <c r="D18" s="39"/>
      <c r="E18" s="39"/>
      <c r="F18" s="39"/>
      <c r="G18" s="21"/>
      <c r="H18" s="62">
        <v>0</v>
      </c>
      <c r="I18" s="50">
        <f>H18*12</f>
        <v>0</v>
      </c>
      <c r="J18" s="33"/>
      <c r="K18" s="33"/>
      <c r="L18" s="10">
        <f>('TDC FY 28-29'!L18)*0.03+('TDC FY 28-29'!L18)</f>
        <v>0</v>
      </c>
      <c r="M18" s="45">
        <f>H18*L18</f>
        <v>0</v>
      </c>
      <c r="N18" s="158">
        <f>M18*'Fringe Rates'!$G$5</f>
        <v>0</v>
      </c>
      <c r="O18" s="45">
        <f>N18+M18</f>
        <v>0</v>
      </c>
      <c r="P18" s="199">
        <v>0</v>
      </c>
      <c r="Q18" s="200">
        <f>P18*12</f>
        <v>0</v>
      </c>
      <c r="R18" s="201"/>
      <c r="S18" s="201"/>
      <c r="T18" s="187">
        <f>'TDC FY 24-25'!L18*P18</f>
        <v>0</v>
      </c>
      <c r="U18" s="202">
        <f>T18*'Fringe Rates'!$B$5</f>
        <v>0</v>
      </c>
      <c r="V18" s="189">
        <f>T18+U18</f>
        <v>0</v>
      </c>
    </row>
    <row r="19" spans="1:22" x14ac:dyDescent="0.2">
      <c r="A19" s="28">
        <v>612120</v>
      </c>
      <c r="B19" s="21">
        <v>2</v>
      </c>
      <c r="C19" s="40" t="str">
        <f>'TDC FY 24-25'!C19</f>
        <v>insert name</v>
      </c>
      <c r="D19" s="39"/>
      <c r="E19" s="39"/>
      <c r="F19" s="39"/>
      <c r="G19" s="21"/>
      <c r="H19" s="62">
        <v>0</v>
      </c>
      <c r="I19" s="50">
        <f>H19*12</f>
        <v>0</v>
      </c>
      <c r="J19" s="33"/>
      <c r="K19" s="33"/>
      <c r="L19" s="10">
        <f>('TDC FY 28-29'!L19)*0.03+('TDC FY 28-29'!L19)</f>
        <v>0</v>
      </c>
      <c r="M19" s="45">
        <f>H19*L19</f>
        <v>0</v>
      </c>
      <c r="N19" s="158">
        <f>M19*'Fringe Rates'!$G$5</f>
        <v>0</v>
      </c>
      <c r="O19" s="45">
        <f>N19+M19</f>
        <v>0</v>
      </c>
      <c r="P19" s="199">
        <v>0</v>
      </c>
      <c r="Q19" s="200">
        <f>P19*12</f>
        <v>0</v>
      </c>
      <c r="R19" s="201"/>
      <c r="S19" s="201"/>
      <c r="T19" s="187">
        <f>'TDC FY 24-25'!L19*P19</f>
        <v>0</v>
      </c>
      <c r="U19" s="202">
        <f>T19*'Fringe Rates'!$B$5</f>
        <v>0</v>
      </c>
      <c r="V19" s="189">
        <f>T19+U19</f>
        <v>0</v>
      </c>
    </row>
    <row r="20" spans="1:22" x14ac:dyDescent="0.2">
      <c r="A20" s="28">
        <v>612120</v>
      </c>
      <c r="B20" s="21">
        <v>3</v>
      </c>
      <c r="C20" s="40" t="str">
        <f>'TDC FY 24-25'!C20</f>
        <v>insert name</v>
      </c>
      <c r="D20" s="39"/>
      <c r="E20" s="39"/>
      <c r="F20" s="39"/>
      <c r="G20" s="21"/>
      <c r="H20" s="62">
        <v>0</v>
      </c>
      <c r="I20" s="50">
        <f>H20*12</f>
        <v>0</v>
      </c>
      <c r="J20" s="33"/>
      <c r="K20" s="33"/>
      <c r="L20" s="10">
        <f>('TDC FY 28-29'!L20)*0.03+('TDC FY 28-29'!L20)</f>
        <v>0</v>
      </c>
      <c r="M20" s="45">
        <f>H20*L20</f>
        <v>0</v>
      </c>
      <c r="N20" s="158">
        <f>M20*'Fringe Rates'!$G$5</f>
        <v>0</v>
      </c>
      <c r="O20" s="45">
        <f>N20+M20</f>
        <v>0</v>
      </c>
      <c r="P20" s="199">
        <v>0</v>
      </c>
      <c r="Q20" s="200">
        <f>P20*12</f>
        <v>0</v>
      </c>
      <c r="R20" s="201"/>
      <c r="S20" s="201"/>
      <c r="T20" s="187">
        <f>'TDC FY 24-25'!L20*P20</f>
        <v>0</v>
      </c>
      <c r="U20" s="202">
        <f>T20*'Fringe Rates'!$B$5</f>
        <v>0</v>
      </c>
      <c r="V20" s="189">
        <f>T20+U20</f>
        <v>0</v>
      </c>
    </row>
    <row r="21" spans="1:22" x14ac:dyDescent="0.2">
      <c r="A21" s="28">
        <v>612120</v>
      </c>
      <c r="B21" s="21">
        <v>4</v>
      </c>
      <c r="C21" s="40" t="str">
        <f>'TDC FY 24-25'!C21</f>
        <v>insert name</v>
      </c>
      <c r="D21" s="39"/>
      <c r="E21" s="39"/>
      <c r="F21" s="39"/>
      <c r="G21" s="21"/>
      <c r="H21" s="62">
        <v>0</v>
      </c>
      <c r="I21" s="50">
        <f>H21*12</f>
        <v>0</v>
      </c>
      <c r="J21" s="33"/>
      <c r="K21" s="33"/>
      <c r="L21" s="10">
        <f>('TDC FY 28-29'!L21)*0.03+('TDC FY 28-29'!L21)</f>
        <v>0</v>
      </c>
      <c r="M21" s="45">
        <f>H21*L21</f>
        <v>0</v>
      </c>
      <c r="N21" s="158">
        <f>M21*'Fringe Rates'!$G$5</f>
        <v>0</v>
      </c>
      <c r="O21" s="45">
        <f>N21+M21</f>
        <v>0</v>
      </c>
      <c r="P21" s="199">
        <v>0</v>
      </c>
      <c r="Q21" s="200">
        <f>P21*12</f>
        <v>0</v>
      </c>
      <c r="R21" s="201"/>
      <c r="S21" s="201"/>
      <c r="T21" s="187">
        <f>'TDC FY 24-25'!L21*P21</f>
        <v>0</v>
      </c>
      <c r="U21" s="202">
        <f>T21*'Fringe Rates'!$B$5</f>
        <v>0</v>
      </c>
      <c r="V21" s="189">
        <f>T21+U21</f>
        <v>0</v>
      </c>
    </row>
    <row r="22" spans="1:22" x14ac:dyDescent="0.2">
      <c r="A22" s="28">
        <v>612120</v>
      </c>
      <c r="B22" s="21">
        <v>5</v>
      </c>
      <c r="C22" s="40" t="str">
        <f>'TDC FY 24-25'!C22</f>
        <v>insert name</v>
      </c>
      <c r="D22" s="39"/>
      <c r="E22" s="39"/>
      <c r="F22" s="39"/>
      <c r="G22" s="21"/>
      <c r="H22" s="62">
        <v>0</v>
      </c>
      <c r="I22" s="50">
        <f>H22*12</f>
        <v>0</v>
      </c>
      <c r="J22" s="33"/>
      <c r="K22" s="33"/>
      <c r="L22" s="10">
        <f>('TDC FY 28-29'!L22)*0.03+('TDC FY 28-29'!L22)</f>
        <v>0</v>
      </c>
      <c r="M22" s="45">
        <f>H22*L22</f>
        <v>0</v>
      </c>
      <c r="N22" s="158">
        <f>M22*'Fringe Rates'!$G$5</f>
        <v>0</v>
      </c>
      <c r="O22" s="45">
        <f>N22+M22</f>
        <v>0</v>
      </c>
      <c r="P22" s="199">
        <v>0</v>
      </c>
      <c r="Q22" s="200">
        <f>P22*12</f>
        <v>0</v>
      </c>
      <c r="R22" s="201"/>
      <c r="S22" s="201"/>
      <c r="T22" s="187">
        <f>'TDC FY 24-25'!L22*P22</f>
        <v>0</v>
      </c>
      <c r="U22" s="202">
        <f>T22*'Fringe Rates'!$B$5</f>
        <v>0</v>
      </c>
      <c r="V22" s="189">
        <f>T22+U22</f>
        <v>0</v>
      </c>
    </row>
    <row r="23" spans="1:22" x14ac:dyDescent="0.2">
      <c r="A23" s="28"/>
      <c r="B23" s="21"/>
      <c r="C23" s="21"/>
      <c r="D23" s="21"/>
      <c r="E23" s="21"/>
      <c r="F23" s="21"/>
      <c r="G23" s="21"/>
      <c r="H23" s="19"/>
      <c r="I23" s="19"/>
      <c r="J23" s="19"/>
      <c r="K23" s="19"/>
      <c r="L23" s="10"/>
      <c r="M23" s="10"/>
      <c r="N23" s="10"/>
      <c r="O23" s="10"/>
      <c r="P23" s="203"/>
      <c r="Q23" s="204"/>
      <c r="R23" s="204"/>
      <c r="S23" s="204"/>
      <c r="T23" s="204"/>
      <c r="U23" s="204"/>
      <c r="V23" s="205"/>
    </row>
    <row r="24" spans="1:22" x14ac:dyDescent="0.2">
      <c r="A24" s="28"/>
      <c r="B24" s="55" t="s">
        <v>58</v>
      </c>
      <c r="C24" s="55"/>
      <c r="D24" s="55"/>
      <c r="E24" s="55"/>
      <c r="F24" s="55"/>
      <c r="G24" s="55"/>
      <c r="H24" s="55"/>
      <c r="I24" s="55"/>
      <c r="J24" s="55"/>
      <c r="K24" s="55"/>
      <c r="L24" s="59"/>
      <c r="M24" s="59">
        <f>SUM(M18:M22)</f>
        <v>0</v>
      </c>
      <c r="N24" s="59">
        <f>SUM(N18:N22)</f>
        <v>0</v>
      </c>
      <c r="O24" s="59">
        <f>SUM(O18:O22)</f>
        <v>0</v>
      </c>
      <c r="P24" s="193"/>
      <c r="Q24" s="187"/>
      <c r="R24" s="187"/>
      <c r="S24" s="187"/>
      <c r="T24" s="187">
        <f>SUM(T18:T22)</f>
        <v>0</v>
      </c>
      <c r="U24" s="187">
        <f>SUM(U18:U22)</f>
        <v>0</v>
      </c>
      <c r="V24" s="189">
        <f>SUM(V18:V22)</f>
        <v>0</v>
      </c>
    </row>
    <row r="25" spans="1:22" x14ac:dyDescent="0.2">
      <c r="A25" s="28"/>
      <c r="B25" s="21"/>
      <c r="C25" s="21"/>
      <c r="D25" s="21"/>
      <c r="E25" s="21"/>
      <c r="F25" s="21"/>
      <c r="G25" s="21"/>
      <c r="H25" s="21"/>
      <c r="I25" s="21"/>
      <c r="J25" s="21"/>
      <c r="K25" s="21"/>
      <c r="L25" s="20"/>
      <c r="M25" s="29"/>
      <c r="N25" s="29"/>
      <c r="O25" s="29"/>
      <c r="P25" s="190"/>
      <c r="Q25" s="191"/>
      <c r="R25" s="191"/>
      <c r="S25" s="191"/>
      <c r="T25" s="191"/>
      <c r="U25" s="191"/>
      <c r="V25" s="192"/>
    </row>
    <row r="26" spans="1:22" s="2" customFormat="1" x14ac:dyDescent="0.2">
      <c r="A26" s="28"/>
      <c r="B26" s="21"/>
      <c r="C26" s="21"/>
      <c r="D26" s="21"/>
      <c r="E26" s="21"/>
      <c r="F26" s="21"/>
      <c r="G26" s="21"/>
      <c r="H26" s="24" t="s">
        <v>36</v>
      </c>
      <c r="I26" s="21"/>
      <c r="J26" s="24" t="s">
        <v>22</v>
      </c>
      <c r="K26" s="21"/>
      <c r="L26" s="27" t="s">
        <v>5</v>
      </c>
      <c r="M26" s="7" t="s">
        <v>27</v>
      </c>
      <c r="N26" s="7" t="s">
        <v>32</v>
      </c>
      <c r="O26" s="6" t="s">
        <v>33</v>
      </c>
      <c r="P26" s="206" t="s">
        <v>36</v>
      </c>
      <c r="Q26" s="21"/>
      <c r="R26" s="24" t="s">
        <v>22</v>
      </c>
      <c r="S26" s="6"/>
      <c r="T26" s="44" t="s">
        <v>204</v>
      </c>
      <c r="U26" s="44" t="s">
        <v>167</v>
      </c>
      <c r="V26" s="196" t="s">
        <v>23</v>
      </c>
    </row>
    <row r="27" spans="1:22" s="2" customFormat="1" x14ac:dyDescent="0.2">
      <c r="A27" s="28"/>
      <c r="B27" s="21"/>
      <c r="C27" s="21"/>
      <c r="D27" s="21"/>
      <c r="E27" s="21"/>
      <c r="F27" s="21"/>
      <c r="G27" s="21"/>
      <c r="H27" s="24" t="s">
        <v>37</v>
      </c>
      <c r="I27" s="24"/>
      <c r="J27" s="24" t="s">
        <v>38</v>
      </c>
      <c r="K27" s="24"/>
      <c r="L27" s="27"/>
      <c r="M27" s="7" t="s">
        <v>25</v>
      </c>
      <c r="N27" s="7" t="s">
        <v>31</v>
      </c>
      <c r="P27" s="206" t="s">
        <v>37</v>
      </c>
      <c r="Q27" s="24"/>
      <c r="R27" s="24" t="s">
        <v>38</v>
      </c>
      <c r="T27" s="44" t="s">
        <v>205</v>
      </c>
      <c r="U27" s="44" t="s">
        <v>31</v>
      </c>
      <c r="V27" s="198"/>
    </row>
    <row r="28" spans="1:22" x14ac:dyDescent="0.2">
      <c r="A28" s="28"/>
      <c r="B28" s="21" t="s">
        <v>59</v>
      </c>
      <c r="C28" s="21"/>
      <c r="D28" s="21"/>
      <c r="E28" s="21"/>
      <c r="F28" s="21"/>
      <c r="G28" s="21"/>
      <c r="H28" s="21"/>
      <c r="I28" s="21"/>
      <c r="J28" s="21"/>
      <c r="K28" s="21"/>
      <c r="L28" s="9"/>
      <c r="M28" s="9"/>
      <c r="N28" s="9"/>
      <c r="O28" s="30"/>
      <c r="P28" s="203"/>
      <c r="Q28" s="204"/>
      <c r="R28" s="204"/>
      <c r="S28" s="204"/>
      <c r="T28" s="204"/>
      <c r="U28" s="204"/>
      <c r="V28" s="205"/>
    </row>
    <row r="29" spans="1:22" x14ac:dyDescent="0.2">
      <c r="A29" s="28">
        <v>614520</v>
      </c>
      <c r="B29" s="21">
        <v>1</v>
      </c>
      <c r="C29" s="21" t="s">
        <v>60</v>
      </c>
      <c r="D29" s="21"/>
      <c r="E29" s="21"/>
      <c r="F29" s="21"/>
      <c r="G29" s="21"/>
      <c r="H29" s="34">
        <v>0</v>
      </c>
      <c r="I29" s="2"/>
      <c r="J29" s="34">
        <v>0</v>
      </c>
      <c r="K29" s="34"/>
      <c r="L29" s="25">
        <v>0</v>
      </c>
      <c r="M29" s="47">
        <f>H29*L29+J29*L29</f>
        <v>0</v>
      </c>
      <c r="N29" s="156">
        <f>M29*'Fringe Rates'!$G$7</f>
        <v>0</v>
      </c>
      <c r="O29" s="47">
        <f>M29+N29</f>
        <v>0</v>
      </c>
      <c r="P29" s="207">
        <v>0</v>
      </c>
      <c r="Q29" s="187"/>
      <c r="R29" s="208">
        <v>0</v>
      </c>
      <c r="S29" s="187"/>
      <c r="T29" s="187">
        <f>L29*(P29+R29)</f>
        <v>0</v>
      </c>
      <c r="U29" s="202">
        <f>T29*'Fringe Rates'!$B$7</f>
        <v>0</v>
      </c>
      <c r="V29" s="189">
        <f>T29+U29</f>
        <v>0</v>
      </c>
    </row>
    <row r="30" spans="1:22" x14ac:dyDescent="0.2">
      <c r="A30" s="28">
        <v>614520</v>
      </c>
      <c r="B30" s="21">
        <v>2</v>
      </c>
      <c r="C30" s="21" t="s">
        <v>60</v>
      </c>
      <c r="D30" s="21"/>
      <c r="E30" s="21"/>
      <c r="F30" s="21"/>
      <c r="G30" s="21"/>
      <c r="H30" s="34">
        <v>0</v>
      </c>
      <c r="I30" s="2"/>
      <c r="J30" s="34">
        <v>0</v>
      </c>
      <c r="K30" s="34"/>
      <c r="L30" s="25">
        <v>0</v>
      </c>
      <c r="M30" s="47">
        <f>H30*L30+J30*L30</f>
        <v>0</v>
      </c>
      <c r="N30" s="156">
        <f>M30*'Fringe Rates'!$G$7</f>
        <v>0</v>
      </c>
      <c r="O30" s="47">
        <f>M30+N30</f>
        <v>0</v>
      </c>
      <c r="P30" s="207">
        <v>0</v>
      </c>
      <c r="Q30" s="187"/>
      <c r="R30" s="208">
        <v>0</v>
      </c>
      <c r="S30" s="187"/>
      <c r="T30" s="187">
        <f t="shared" ref="T30:T35" si="7">L30*(P30+R30)</f>
        <v>0</v>
      </c>
      <c r="U30" s="202">
        <f>T30*'Fringe Rates'!$B$7</f>
        <v>0</v>
      </c>
      <c r="V30" s="189">
        <f>T30+U30</f>
        <v>0</v>
      </c>
    </row>
    <row r="31" spans="1:22" x14ac:dyDescent="0.2">
      <c r="A31" s="28">
        <v>614520</v>
      </c>
      <c r="B31" s="21">
        <v>3</v>
      </c>
      <c r="C31" s="21" t="s">
        <v>60</v>
      </c>
      <c r="D31" s="21"/>
      <c r="E31" s="21"/>
      <c r="F31" s="21"/>
      <c r="G31" s="21"/>
      <c r="H31" s="34">
        <v>0</v>
      </c>
      <c r="I31" s="2"/>
      <c r="J31" s="34">
        <v>0</v>
      </c>
      <c r="K31" s="34"/>
      <c r="L31" s="25">
        <v>0</v>
      </c>
      <c r="M31" s="47">
        <f>H31*L31+J31*L31</f>
        <v>0</v>
      </c>
      <c r="N31" s="156">
        <f>M31*'Fringe Rates'!$G$7</f>
        <v>0</v>
      </c>
      <c r="O31" s="47">
        <f>M31+N31</f>
        <v>0</v>
      </c>
      <c r="P31" s="207">
        <v>0</v>
      </c>
      <c r="Q31" s="187"/>
      <c r="R31" s="208">
        <v>0</v>
      </c>
      <c r="S31" s="187"/>
      <c r="T31" s="187">
        <f t="shared" si="7"/>
        <v>0</v>
      </c>
      <c r="U31" s="202">
        <f>T31*'Fringe Rates'!$B$7</f>
        <v>0</v>
      </c>
      <c r="V31" s="189">
        <f>T31+U31</f>
        <v>0</v>
      </c>
    </row>
    <row r="32" spans="1:22" x14ac:dyDescent="0.2">
      <c r="A32" s="28">
        <v>614520</v>
      </c>
      <c r="B32" s="21">
        <v>4</v>
      </c>
      <c r="C32" s="21" t="s">
        <v>60</v>
      </c>
      <c r="D32" s="21"/>
      <c r="E32" s="21"/>
      <c r="F32" s="21"/>
      <c r="G32" s="21"/>
      <c r="H32" s="34">
        <v>0</v>
      </c>
      <c r="I32" s="2"/>
      <c r="J32" s="34">
        <v>0</v>
      </c>
      <c r="K32" s="34"/>
      <c r="L32" s="25">
        <v>0</v>
      </c>
      <c r="M32" s="47">
        <f>H32*L32+J32*L32</f>
        <v>0</v>
      </c>
      <c r="N32" s="156">
        <f>M32*'Fringe Rates'!$G$7</f>
        <v>0</v>
      </c>
      <c r="O32" s="47">
        <f>M32+N32</f>
        <v>0</v>
      </c>
      <c r="P32" s="207">
        <v>0</v>
      </c>
      <c r="Q32" s="187"/>
      <c r="R32" s="208">
        <v>0</v>
      </c>
      <c r="S32" s="187"/>
      <c r="T32" s="187">
        <f t="shared" si="7"/>
        <v>0</v>
      </c>
      <c r="U32" s="202">
        <f>T32*'Fringe Rates'!$B$7</f>
        <v>0</v>
      </c>
      <c r="V32" s="189">
        <f>T32+U32</f>
        <v>0</v>
      </c>
    </row>
    <row r="33" spans="1:22" x14ac:dyDescent="0.2">
      <c r="A33" s="28"/>
      <c r="B33" s="21"/>
      <c r="C33" s="21"/>
      <c r="D33" s="21"/>
      <c r="E33" s="21"/>
      <c r="F33" s="21"/>
      <c r="G33" s="21"/>
      <c r="H33" s="18"/>
      <c r="I33" s="18"/>
      <c r="J33" s="18"/>
      <c r="K33" s="18"/>
      <c r="L33" s="18"/>
      <c r="M33" s="18"/>
      <c r="N33" s="18"/>
      <c r="O33" s="18"/>
      <c r="P33" s="209"/>
      <c r="Q33" s="210"/>
      <c r="R33" s="210"/>
      <c r="S33" s="210"/>
      <c r="T33" s="191"/>
      <c r="U33" s="210"/>
      <c r="V33" s="211"/>
    </row>
    <row r="34" spans="1:22" x14ac:dyDescent="0.2">
      <c r="A34" s="28">
        <v>614120</v>
      </c>
      <c r="B34" s="21">
        <v>5</v>
      </c>
      <c r="C34" s="21" t="s">
        <v>61</v>
      </c>
      <c r="D34" s="21"/>
      <c r="E34" s="21"/>
      <c r="F34" s="2"/>
      <c r="G34" s="21"/>
      <c r="H34" s="34">
        <v>0</v>
      </c>
      <c r="I34" s="2"/>
      <c r="J34" s="34">
        <v>0</v>
      </c>
      <c r="K34" s="34"/>
      <c r="L34" s="25">
        <v>0</v>
      </c>
      <c r="M34" s="47">
        <f>H34*L34+J34*L34</f>
        <v>0</v>
      </c>
      <c r="N34" s="156">
        <f>M34*'Fringe Rates'!$G$9</f>
        <v>0</v>
      </c>
      <c r="O34" s="47">
        <f>M34+N34</f>
        <v>0</v>
      </c>
      <c r="P34" s="212">
        <v>0</v>
      </c>
      <c r="Q34" s="187"/>
      <c r="R34" s="208">
        <v>0</v>
      </c>
      <c r="S34" s="187"/>
      <c r="T34" s="187">
        <f>L34*(P34+R34)</f>
        <v>0</v>
      </c>
      <c r="U34" s="202">
        <f>T34*'Fringe Rates'!$B$9</f>
        <v>0</v>
      </c>
      <c r="V34" s="189">
        <f>T34+U34</f>
        <v>0</v>
      </c>
    </row>
    <row r="35" spans="1:22" x14ac:dyDescent="0.2">
      <c r="A35" s="28">
        <v>614120</v>
      </c>
      <c r="B35" s="21">
        <v>6</v>
      </c>
      <c r="C35" s="21" t="s">
        <v>61</v>
      </c>
      <c r="D35" s="21"/>
      <c r="E35" s="21"/>
      <c r="F35" s="2"/>
      <c r="G35" s="21"/>
      <c r="H35" s="34">
        <v>0</v>
      </c>
      <c r="I35" s="2"/>
      <c r="J35" s="34">
        <v>0</v>
      </c>
      <c r="K35" s="34"/>
      <c r="L35" s="25">
        <v>0</v>
      </c>
      <c r="M35" s="47">
        <f>H35*L35+J35*L35</f>
        <v>0</v>
      </c>
      <c r="N35" s="156">
        <f>M35*'Fringe Rates'!$G$9</f>
        <v>0</v>
      </c>
      <c r="O35" s="47">
        <f>M35+N35</f>
        <v>0</v>
      </c>
      <c r="P35" s="212">
        <v>0</v>
      </c>
      <c r="Q35" s="187"/>
      <c r="R35" s="208">
        <v>0</v>
      </c>
      <c r="S35" s="187"/>
      <c r="T35" s="187">
        <f t="shared" si="7"/>
        <v>0</v>
      </c>
      <c r="U35" s="202">
        <f>T35*'Fringe Rates'!$B$9</f>
        <v>0</v>
      </c>
      <c r="V35" s="189">
        <f>T35+U35</f>
        <v>0</v>
      </c>
    </row>
    <row r="36" spans="1:22" x14ac:dyDescent="0.2">
      <c r="A36" s="28"/>
      <c r="B36" s="21"/>
      <c r="C36" s="21"/>
      <c r="D36" s="21"/>
      <c r="E36" s="21"/>
      <c r="F36" s="21"/>
      <c r="G36" s="21"/>
      <c r="H36" s="22"/>
      <c r="I36" s="22"/>
      <c r="J36" s="21"/>
      <c r="K36" s="18"/>
      <c r="L36" s="9"/>
      <c r="M36" s="9"/>
      <c r="N36" s="9"/>
      <c r="O36" s="29"/>
      <c r="P36" s="190"/>
      <c r="Q36" s="191"/>
      <c r="R36" s="191"/>
      <c r="S36" s="191"/>
      <c r="T36" s="191"/>
      <c r="U36" s="191"/>
      <c r="V36" s="192"/>
    </row>
    <row r="37" spans="1:22" x14ac:dyDescent="0.2">
      <c r="A37" s="28"/>
      <c r="B37" s="55" t="s">
        <v>62</v>
      </c>
      <c r="C37" s="55"/>
      <c r="D37" s="55"/>
      <c r="E37" s="55"/>
      <c r="F37" s="55"/>
      <c r="G37" s="55"/>
      <c r="H37" s="55"/>
      <c r="I37" s="55"/>
      <c r="J37" s="55"/>
      <c r="K37" s="55"/>
      <c r="L37" s="59"/>
      <c r="M37" s="59">
        <f>SUM(M29:M35)</f>
        <v>0</v>
      </c>
      <c r="N37" s="59">
        <f>SUM(N29:N35)</f>
        <v>0</v>
      </c>
      <c r="O37" s="59">
        <f>SUM(O29:O35)</f>
        <v>0</v>
      </c>
      <c r="P37" s="193"/>
      <c r="Q37" s="187"/>
      <c r="R37" s="187"/>
      <c r="S37" s="187"/>
      <c r="T37" s="187">
        <f>SUM(T29:T35)</f>
        <v>0</v>
      </c>
      <c r="U37" s="187">
        <f>SUM(U29:U36)</f>
        <v>0</v>
      </c>
      <c r="V37" s="189">
        <f>SUM(V29:V35)</f>
        <v>0</v>
      </c>
    </row>
    <row r="38" spans="1:22" x14ac:dyDescent="0.2">
      <c r="A38" s="28"/>
      <c r="B38" s="36"/>
      <c r="P38" s="213"/>
      <c r="Q38" s="214"/>
      <c r="R38" s="214"/>
      <c r="S38" s="214"/>
      <c r="T38" s="214"/>
      <c r="U38" s="214"/>
      <c r="V38" s="215"/>
    </row>
    <row r="39" spans="1:22" x14ac:dyDescent="0.2">
      <c r="A39" s="28"/>
      <c r="B39" s="35"/>
      <c r="C39" s="21"/>
      <c r="D39" s="21"/>
      <c r="E39" s="21"/>
      <c r="F39" s="21"/>
      <c r="G39" s="21"/>
      <c r="H39" s="21"/>
      <c r="I39" s="21"/>
      <c r="J39" s="21"/>
      <c r="K39" s="21"/>
      <c r="L39" s="11"/>
      <c r="M39" s="11"/>
      <c r="N39" s="11"/>
      <c r="O39" s="11"/>
      <c r="P39" s="190"/>
      <c r="Q39" s="191"/>
      <c r="R39" s="191"/>
      <c r="S39" s="191"/>
      <c r="T39" s="191"/>
      <c r="U39" s="191"/>
      <c r="V39" s="192"/>
    </row>
    <row r="40" spans="1:22" x14ac:dyDescent="0.2">
      <c r="A40" s="28"/>
      <c r="B40" s="159" t="s">
        <v>44</v>
      </c>
      <c r="C40" s="159"/>
      <c r="D40" s="159"/>
      <c r="E40" s="159"/>
      <c r="F40" s="159"/>
      <c r="G40" s="159"/>
      <c r="H40" s="159"/>
      <c r="I40" s="159"/>
      <c r="J40" s="159"/>
      <c r="K40" s="159"/>
      <c r="L40" s="160"/>
      <c r="M40" s="160">
        <f>+SUM(M15+M37+M24)</f>
        <v>0</v>
      </c>
      <c r="N40" s="160">
        <f>+SUM(N15+N37+N24)</f>
        <v>0</v>
      </c>
      <c r="O40" s="160">
        <f>+SUM(O15+O37+O24)</f>
        <v>0</v>
      </c>
      <c r="P40" s="216"/>
      <c r="Q40" s="217"/>
      <c r="R40" s="217"/>
      <c r="S40" s="217"/>
      <c r="T40" s="217">
        <f>T15+T24+T37</f>
        <v>0</v>
      </c>
      <c r="U40" s="217">
        <f>U15+U24+U37</f>
        <v>0</v>
      </c>
      <c r="V40" s="218">
        <f>SUM(V15,V24,V37)</f>
        <v>0</v>
      </c>
    </row>
    <row r="41" spans="1:22" x14ac:dyDescent="0.2">
      <c r="A41" s="28"/>
      <c r="B41" s="21"/>
      <c r="C41" s="21"/>
      <c r="D41" s="21"/>
      <c r="E41" s="21"/>
      <c r="F41" s="21"/>
      <c r="G41" s="21"/>
      <c r="H41" s="21"/>
      <c r="I41" s="21"/>
      <c r="J41" s="21"/>
      <c r="K41" s="21"/>
      <c r="L41" s="9"/>
      <c r="M41" s="9"/>
      <c r="N41" s="9"/>
      <c r="O41" s="10"/>
      <c r="P41" s="219"/>
      <c r="Q41" s="220"/>
      <c r="R41" s="220"/>
      <c r="S41" s="220"/>
      <c r="T41" s="220"/>
      <c r="U41" s="220"/>
      <c r="V41" s="221"/>
    </row>
    <row r="42" spans="1:22" x14ac:dyDescent="0.2">
      <c r="A42" s="28"/>
      <c r="B42" s="21" t="s">
        <v>212</v>
      </c>
      <c r="C42" s="21"/>
      <c r="D42" s="21"/>
      <c r="E42" s="21"/>
      <c r="F42" s="21"/>
      <c r="G42" s="21"/>
      <c r="H42" s="21"/>
      <c r="I42" s="21"/>
      <c r="J42" s="21"/>
      <c r="K42" s="21"/>
      <c r="L42" s="9"/>
      <c r="M42" s="9"/>
      <c r="N42" s="9"/>
      <c r="O42" s="10"/>
      <c r="P42" s="219"/>
      <c r="Q42" s="220"/>
      <c r="R42" s="220"/>
      <c r="S42" s="220"/>
      <c r="T42" s="220"/>
      <c r="U42" s="220"/>
      <c r="V42" s="221"/>
    </row>
    <row r="43" spans="1:22" x14ac:dyDescent="0.2">
      <c r="A43" s="28">
        <v>750000</v>
      </c>
      <c r="B43" s="21">
        <v>1</v>
      </c>
      <c r="C43" s="39"/>
      <c r="D43" s="39"/>
      <c r="E43" s="39"/>
      <c r="F43" s="39"/>
      <c r="G43" s="39"/>
      <c r="H43" s="39"/>
      <c r="I43" s="39"/>
      <c r="J43" s="39"/>
      <c r="K43" s="39"/>
      <c r="L43" s="9"/>
      <c r="M43" s="9"/>
      <c r="N43" s="9"/>
      <c r="O43" s="46">
        <v>0</v>
      </c>
      <c r="P43" s="222"/>
      <c r="Q43" s="223"/>
      <c r="R43" s="223"/>
      <c r="S43" s="223"/>
      <c r="T43" s="223"/>
      <c r="U43" s="223"/>
      <c r="V43" s="224">
        <v>0</v>
      </c>
    </row>
    <row r="44" spans="1:22" x14ac:dyDescent="0.2">
      <c r="A44" s="28">
        <v>750000</v>
      </c>
      <c r="B44" s="21">
        <v>2</v>
      </c>
      <c r="C44" s="39"/>
      <c r="D44" s="39"/>
      <c r="E44" s="39"/>
      <c r="F44" s="39"/>
      <c r="G44" s="39"/>
      <c r="H44" s="39"/>
      <c r="I44" s="39"/>
      <c r="J44" s="39"/>
      <c r="K44" s="39"/>
      <c r="L44" s="9"/>
      <c r="M44" s="9"/>
      <c r="N44" s="9"/>
      <c r="O44" s="46">
        <v>0</v>
      </c>
      <c r="P44" s="222"/>
      <c r="Q44" s="223"/>
      <c r="R44" s="223"/>
      <c r="S44" s="223"/>
      <c r="T44" s="223"/>
      <c r="U44" s="223"/>
      <c r="V44" s="224">
        <v>0</v>
      </c>
    </row>
    <row r="45" spans="1:22" x14ac:dyDescent="0.2">
      <c r="A45" s="28">
        <v>750000</v>
      </c>
      <c r="B45" s="21">
        <v>3</v>
      </c>
      <c r="C45" s="39"/>
      <c r="D45" s="39"/>
      <c r="E45" s="39"/>
      <c r="F45" s="39"/>
      <c r="G45" s="39"/>
      <c r="H45" s="39"/>
      <c r="I45" s="39"/>
      <c r="J45" s="39"/>
      <c r="K45" s="39"/>
      <c r="L45" s="9"/>
      <c r="M45" s="9"/>
      <c r="N45" s="9"/>
      <c r="O45" s="46">
        <v>0</v>
      </c>
      <c r="P45" s="222"/>
      <c r="Q45" s="223"/>
      <c r="R45" s="223"/>
      <c r="S45" s="223"/>
      <c r="T45" s="223"/>
      <c r="U45" s="223"/>
      <c r="V45" s="224">
        <v>0</v>
      </c>
    </row>
    <row r="46" spans="1:22" x14ac:dyDescent="0.2">
      <c r="A46" s="28">
        <v>750000</v>
      </c>
      <c r="B46" s="21">
        <v>4</v>
      </c>
      <c r="C46" s="39"/>
      <c r="D46" s="39"/>
      <c r="E46" s="39"/>
      <c r="F46" s="39"/>
      <c r="G46" s="39"/>
      <c r="H46" s="39"/>
      <c r="I46" s="39"/>
      <c r="J46" s="39"/>
      <c r="K46" s="39"/>
      <c r="L46" s="9"/>
      <c r="M46" s="9"/>
      <c r="N46" s="9"/>
      <c r="O46" s="46">
        <v>0</v>
      </c>
      <c r="P46" s="222"/>
      <c r="Q46" s="223"/>
      <c r="R46" s="223"/>
      <c r="S46" s="223"/>
      <c r="T46" s="223"/>
      <c r="U46" s="223"/>
      <c r="V46" s="224">
        <v>0</v>
      </c>
    </row>
    <row r="47" spans="1:22" x14ac:dyDescent="0.2">
      <c r="A47" s="28">
        <v>750000</v>
      </c>
      <c r="B47" s="21">
        <v>5</v>
      </c>
      <c r="C47" s="39"/>
      <c r="D47" s="39"/>
      <c r="E47" s="39"/>
      <c r="F47" s="39"/>
      <c r="G47" s="39"/>
      <c r="H47" s="39"/>
      <c r="I47" s="39"/>
      <c r="J47" s="39"/>
      <c r="K47" s="39"/>
      <c r="L47" s="9"/>
      <c r="M47" s="9"/>
      <c r="N47" s="9"/>
      <c r="O47" s="46">
        <v>0</v>
      </c>
      <c r="P47" s="222"/>
      <c r="Q47" s="223"/>
      <c r="R47" s="223"/>
      <c r="S47" s="223"/>
      <c r="T47" s="223"/>
      <c r="U47" s="223"/>
      <c r="V47" s="224">
        <v>0</v>
      </c>
    </row>
    <row r="48" spans="1:22" x14ac:dyDescent="0.2">
      <c r="A48" s="28"/>
      <c r="B48" s="21"/>
      <c r="C48" s="21"/>
      <c r="D48" s="21"/>
      <c r="E48" s="21"/>
      <c r="F48" s="21"/>
      <c r="G48" s="21"/>
      <c r="H48" s="21"/>
      <c r="I48" s="21"/>
      <c r="J48" s="21"/>
      <c r="K48" s="21"/>
      <c r="L48" s="9"/>
      <c r="M48" s="9"/>
      <c r="N48" s="9"/>
      <c r="O48" s="10"/>
      <c r="P48" s="225"/>
      <c r="Q48" s="226"/>
      <c r="R48" s="226"/>
      <c r="S48" s="226"/>
      <c r="T48" s="226"/>
      <c r="U48" s="226"/>
      <c r="V48" s="227"/>
    </row>
    <row r="49" spans="1:22" x14ac:dyDescent="0.2">
      <c r="A49" s="28"/>
      <c r="B49" s="55" t="s">
        <v>45</v>
      </c>
      <c r="C49" s="55"/>
      <c r="D49" s="55"/>
      <c r="E49" s="55"/>
      <c r="F49" s="55"/>
      <c r="G49" s="55"/>
      <c r="H49" s="55"/>
      <c r="I49" s="55"/>
      <c r="J49" s="55"/>
      <c r="K49" s="55"/>
      <c r="L49" s="58"/>
      <c r="M49" s="58"/>
      <c r="N49" s="58"/>
      <c r="O49" s="59">
        <f>+SUM(O43:O47)</f>
        <v>0</v>
      </c>
      <c r="P49" s="193"/>
      <c r="Q49" s="187"/>
      <c r="R49" s="187"/>
      <c r="S49" s="187"/>
      <c r="T49" s="187"/>
      <c r="U49" s="187"/>
      <c r="V49" s="189">
        <f>SUM(V43:V47)</f>
        <v>0</v>
      </c>
    </row>
    <row r="50" spans="1:22" x14ac:dyDescent="0.2">
      <c r="A50" s="28"/>
      <c r="B50" s="21"/>
      <c r="C50" s="21"/>
      <c r="D50" s="21"/>
      <c r="E50" s="21"/>
      <c r="F50" s="21"/>
      <c r="G50" s="21"/>
      <c r="H50" s="21"/>
      <c r="I50" s="21"/>
      <c r="J50" s="21"/>
      <c r="K50" s="21"/>
      <c r="L50" s="9"/>
      <c r="M50" s="9"/>
      <c r="N50" s="9"/>
      <c r="O50" s="10"/>
      <c r="P50" s="219"/>
      <c r="Q50" s="220"/>
      <c r="R50" s="220"/>
      <c r="S50" s="220"/>
      <c r="T50" s="220"/>
      <c r="U50" s="220"/>
      <c r="V50" s="221"/>
    </row>
    <row r="51" spans="1:22" x14ac:dyDescent="0.2">
      <c r="A51" s="28"/>
      <c r="B51" s="21" t="s">
        <v>41</v>
      </c>
      <c r="C51" s="21"/>
      <c r="D51" s="21"/>
      <c r="E51" s="21"/>
      <c r="F51" s="21"/>
      <c r="G51" s="21"/>
      <c r="H51" s="21"/>
      <c r="I51" s="21"/>
      <c r="J51" s="21"/>
      <c r="K51" s="21"/>
      <c r="L51" s="2"/>
      <c r="M51" s="2"/>
      <c r="N51" s="9"/>
      <c r="O51" s="10"/>
      <c r="P51" s="219"/>
      <c r="Q51" s="220"/>
      <c r="R51" s="220"/>
      <c r="S51" s="220"/>
      <c r="T51" s="220"/>
      <c r="U51" s="220"/>
      <c r="V51" s="221"/>
    </row>
    <row r="52" spans="1:22" x14ac:dyDescent="0.2">
      <c r="A52" s="28">
        <v>731000</v>
      </c>
      <c r="B52" s="21">
        <v>1</v>
      </c>
      <c r="C52" s="21" t="s">
        <v>1</v>
      </c>
      <c r="D52" s="21"/>
      <c r="E52" s="21" t="s">
        <v>160</v>
      </c>
      <c r="F52" s="21"/>
      <c r="G52" s="25"/>
      <c r="H52" s="21"/>
      <c r="I52" s="21"/>
      <c r="J52" s="25"/>
      <c r="K52" s="25"/>
      <c r="L52" s="2"/>
      <c r="M52" s="12"/>
      <c r="N52" s="12"/>
      <c r="O52" s="46">
        <v>0</v>
      </c>
      <c r="P52" s="222"/>
      <c r="Q52" s="223"/>
      <c r="R52" s="223"/>
      <c r="S52" s="223"/>
      <c r="T52" s="223"/>
      <c r="U52" s="223"/>
      <c r="V52" s="224">
        <v>0</v>
      </c>
    </row>
    <row r="53" spans="1:22" x14ac:dyDescent="0.2">
      <c r="A53" s="28">
        <v>731310</v>
      </c>
      <c r="B53" s="21">
        <v>2</v>
      </c>
      <c r="C53" s="21" t="s">
        <v>8</v>
      </c>
      <c r="D53" s="21"/>
      <c r="E53" s="21"/>
      <c r="F53" s="21"/>
      <c r="G53" s="25"/>
      <c r="H53" s="21"/>
      <c r="I53" s="21"/>
      <c r="J53" s="25"/>
      <c r="K53" s="25"/>
      <c r="L53" s="2"/>
      <c r="M53" s="2"/>
      <c r="N53" s="12"/>
      <c r="O53" s="46">
        <v>0</v>
      </c>
      <c r="P53" s="222"/>
      <c r="Q53" s="223"/>
      <c r="R53" s="223"/>
      <c r="S53" s="223"/>
      <c r="T53" s="223"/>
      <c r="U53" s="223"/>
      <c r="V53" s="224">
        <v>0</v>
      </c>
    </row>
    <row r="54" spans="1:22" ht="12.75" customHeight="1" x14ac:dyDescent="0.2">
      <c r="A54" s="28"/>
      <c r="B54" s="21"/>
      <c r="C54" s="21"/>
      <c r="D54" s="21"/>
      <c r="E54" s="21"/>
      <c r="F54" s="21"/>
      <c r="G54" s="21"/>
      <c r="H54" s="21"/>
      <c r="I54" s="21"/>
      <c r="J54" s="21"/>
      <c r="K54" s="21"/>
      <c r="L54" s="9"/>
      <c r="M54" s="9"/>
      <c r="N54" s="9"/>
      <c r="O54" s="10"/>
      <c r="P54" s="225"/>
      <c r="Q54" s="226"/>
      <c r="R54" s="226"/>
      <c r="S54" s="226"/>
      <c r="T54" s="226"/>
      <c r="U54" s="226"/>
      <c r="V54" s="227"/>
    </row>
    <row r="55" spans="1:22" x14ac:dyDescent="0.2">
      <c r="A55" s="28"/>
      <c r="B55" s="55" t="s">
        <v>46</v>
      </c>
      <c r="C55" s="55"/>
      <c r="D55" s="55"/>
      <c r="E55" s="55"/>
      <c r="F55" s="55"/>
      <c r="G55" s="55"/>
      <c r="H55" s="55"/>
      <c r="I55" s="55"/>
      <c r="J55" s="55"/>
      <c r="K55" s="55"/>
      <c r="L55" s="58"/>
      <c r="M55" s="58"/>
      <c r="N55" s="58"/>
      <c r="O55" s="59">
        <f>SUM(O52:O53)</f>
        <v>0</v>
      </c>
      <c r="P55" s="193"/>
      <c r="Q55" s="187"/>
      <c r="R55" s="187"/>
      <c r="S55" s="187"/>
      <c r="T55" s="187"/>
      <c r="U55" s="187"/>
      <c r="V55" s="189">
        <f>SUM(V52:V53)</f>
        <v>0</v>
      </c>
    </row>
    <row r="56" spans="1:22" x14ac:dyDescent="0.2">
      <c r="A56" s="28"/>
      <c r="B56" s="21"/>
      <c r="C56" s="21"/>
      <c r="D56" s="21"/>
      <c r="E56" s="21"/>
      <c r="F56" s="21"/>
      <c r="G56" s="21"/>
      <c r="H56" s="21"/>
      <c r="I56" s="21"/>
      <c r="J56" s="21"/>
      <c r="K56" s="21"/>
      <c r="L56" s="9"/>
      <c r="M56" s="9"/>
      <c r="N56" s="9"/>
      <c r="O56" s="10"/>
      <c r="P56" s="219"/>
      <c r="Q56" s="220"/>
      <c r="R56" s="220"/>
      <c r="S56" s="220"/>
      <c r="T56" s="220"/>
      <c r="U56" s="220"/>
      <c r="V56" s="221"/>
    </row>
    <row r="57" spans="1:22" x14ac:dyDescent="0.2">
      <c r="A57" s="28"/>
      <c r="B57" s="21" t="s">
        <v>106</v>
      </c>
      <c r="C57" s="21"/>
      <c r="D57" s="21"/>
      <c r="E57" s="21"/>
      <c r="F57" s="20"/>
      <c r="G57" s="21"/>
      <c r="H57" s="21"/>
      <c r="I57" s="21"/>
      <c r="J57" s="21"/>
      <c r="K57" s="21"/>
      <c r="L57" s="9"/>
      <c r="M57" s="9"/>
      <c r="N57" s="9"/>
      <c r="O57" s="10"/>
      <c r="P57" s="219"/>
      <c r="Q57" s="220"/>
      <c r="R57" s="220"/>
      <c r="S57" s="220"/>
      <c r="T57" s="220"/>
      <c r="U57" s="220"/>
      <c r="V57" s="221"/>
    </row>
    <row r="58" spans="1:22" x14ac:dyDescent="0.2">
      <c r="A58" s="28">
        <v>719549</v>
      </c>
      <c r="B58" s="21">
        <v>1</v>
      </c>
      <c r="C58" s="21" t="s">
        <v>9</v>
      </c>
      <c r="D58" s="21"/>
      <c r="E58" s="21"/>
      <c r="F58" s="20"/>
      <c r="G58" s="21"/>
      <c r="H58" s="21"/>
      <c r="I58" s="21"/>
      <c r="J58" s="21"/>
      <c r="K58" s="21"/>
      <c r="L58" s="9"/>
      <c r="M58" s="9"/>
      <c r="N58" s="9"/>
      <c r="O58" s="46">
        <v>0</v>
      </c>
      <c r="P58" s="222"/>
      <c r="Q58" s="223"/>
      <c r="R58" s="223"/>
      <c r="S58" s="223"/>
      <c r="T58" s="223"/>
      <c r="U58" s="223"/>
      <c r="V58" s="224">
        <v>0</v>
      </c>
    </row>
    <row r="59" spans="1:22" x14ac:dyDescent="0.2">
      <c r="A59" s="28">
        <v>731129</v>
      </c>
      <c r="B59" s="21">
        <v>2</v>
      </c>
      <c r="C59" s="21" t="s">
        <v>10</v>
      </c>
      <c r="D59" s="21"/>
      <c r="E59" s="21"/>
      <c r="F59" s="20"/>
      <c r="G59" s="21"/>
      <c r="H59" s="21"/>
      <c r="I59" s="21"/>
      <c r="J59" s="21"/>
      <c r="K59" s="21"/>
      <c r="L59" s="9"/>
      <c r="M59" s="9"/>
      <c r="N59" s="9"/>
      <c r="O59" s="46">
        <v>0</v>
      </c>
      <c r="P59" s="222"/>
      <c r="Q59" s="223"/>
      <c r="R59" s="223"/>
      <c r="S59" s="223"/>
      <c r="T59" s="223"/>
      <c r="U59" s="223"/>
      <c r="V59" s="224">
        <v>0</v>
      </c>
    </row>
    <row r="60" spans="1:22" x14ac:dyDescent="0.2">
      <c r="A60" s="28">
        <v>731159</v>
      </c>
      <c r="B60" s="21">
        <v>3</v>
      </c>
      <c r="C60" s="21" t="s">
        <v>11</v>
      </c>
      <c r="D60" s="21"/>
      <c r="E60" s="21"/>
      <c r="F60" s="20"/>
      <c r="G60" s="21"/>
      <c r="H60" s="21"/>
      <c r="I60" s="21"/>
      <c r="J60" s="21"/>
      <c r="K60" s="21"/>
      <c r="L60" s="9"/>
      <c r="M60" s="9"/>
      <c r="N60" s="9"/>
      <c r="O60" s="46">
        <v>0</v>
      </c>
      <c r="P60" s="222"/>
      <c r="Q60" s="223"/>
      <c r="R60" s="223"/>
      <c r="S60" s="223"/>
      <c r="T60" s="223"/>
      <c r="U60" s="223"/>
      <c r="V60" s="224">
        <v>0</v>
      </c>
    </row>
    <row r="61" spans="1:22" x14ac:dyDescent="0.2">
      <c r="A61" s="28">
        <v>729909</v>
      </c>
      <c r="B61" s="21">
        <v>4</v>
      </c>
      <c r="C61" s="21" t="s">
        <v>12</v>
      </c>
      <c r="D61" s="21"/>
      <c r="E61" s="21"/>
      <c r="F61" s="20"/>
      <c r="G61" s="21"/>
      <c r="H61" s="21"/>
      <c r="I61" s="21"/>
      <c r="J61" s="21"/>
      <c r="K61" s="21"/>
      <c r="L61" s="9"/>
      <c r="M61" s="9"/>
      <c r="N61" s="9"/>
      <c r="O61" s="46">
        <v>0</v>
      </c>
      <c r="P61" s="222"/>
      <c r="Q61" s="223"/>
      <c r="R61" s="223"/>
      <c r="S61" s="223"/>
      <c r="T61" s="223"/>
      <c r="U61" s="223"/>
      <c r="V61" s="224">
        <v>0</v>
      </c>
    </row>
    <row r="62" spans="1:22" x14ac:dyDescent="0.2">
      <c r="A62" s="28"/>
      <c r="B62" s="21"/>
      <c r="C62" s="21"/>
      <c r="D62" s="21"/>
      <c r="E62" s="21"/>
      <c r="F62" s="20"/>
      <c r="G62" s="21"/>
      <c r="H62" s="21"/>
      <c r="I62" s="21"/>
      <c r="J62" s="21"/>
      <c r="K62" s="21"/>
      <c r="L62" s="9"/>
      <c r="M62" s="9"/>
      <c r="N62" s="9"/>
      <c r="O62" s="10"/>
      <c r="P62" s="219"/>
      <c r="Q62" s="220"/>
      <c r="R62" s="220"/>
      <c r="S62" s="220"/>
      <c r="T62" s="220"/>
      <c r="U62" s="220"/>
      <c r="V62" s="221"/>
    </row>
    <row r="63" spans="1:22" x14ac:dyDescent="0.2">
      <c r="A63" s="28"/>
      <c r="B63" s="55" t="s">
        <v>107</v>
      </c>
      <c r="C63" s="55"/>
      <c r="D63" s="55"/>
      <c r="E63" s="55"/>
      <c r="F63" s="56"/>
      <c r="G63" s="55"/>
      <c r="H63" s="55"/>
      <c r="I63" s="55"/>
      <c r="J63" s="55"/>
      <c r="K63" s="55"/>
      <c r="L63" s="58"/>
      <c r="M63" s="58"/>
      <c r="N63" s="58"/>
      <c r="O63" s="59">
        <f>SUM(O58:O61)</f>
        <v>0</v>
      </c>
      <c r="P63" s="193"/>
      <c r="Q63" s="187"/>
      <c r="R63" s="187"/>
      <c r="S63" s="187"/>
      <c r="T63" s="187"/>
      <c r="U63" s="187"/>
      <c r="V63" s="189">
        <f>SUM(V58:V61)</f>
        <v>0</v>
      </c>
    </row>
    <row r="64" spans="1:22" x14ac:dyDescent="0.2">
      <c r="A64" s="28"/>
      <c r="B64" s="21"/>
      <c r="C64" s="21"/>
      <c r="D64" s="21"/>
      <c r="E64" s="21"/>
      <c r="F64" s="21"/>
      <c r="G64" s="21"/>
      <c r="H64" s="21"/>
      <c r="I64" s="21"/>
      <c r="J64" s="21"/>
      <c r="K64" s="21"/>
      <c r="L64" s="9"/>
      <c r="M64" s="9"/>
      <c r="N64" s="9"/>
      <c r="O64" s="10"/>
      <c r="P64" s="219"/>
      <c r="Q64" s="220"/>
      <c r="R64" s="220"/>
      <c r="S64" s="220"/>
      <c r="T64" s="220"/>
      <c r="U64" s="220"/>
      <c r="V64" s="221"/>
    </row>
    <row r="65" spans="1:22" s="2" customFormat="1" x14ac:dyDescent="0.2">
      <c r="A65" s="28"/>
      <c r="B65" s="21" t="s">
        <v>13</v>
      </c>
      <c r="C65" s="21"/>
      <c r="D65" s="21"/>
      <c r="E65" s="21"/>
      <c r="F65" s="21"/>
      <c r="G65" s="21"/>
      <c r="H65" s="21"/>
      <c r="I65" s="21"/>
      <c r="J65" s="21"/>
      <c r="K65" s="21"/>
      <c r="L65" s="9"/>
      <c r="M65" s="9"/>
      <c r="N65" s="9"/>
      <c r="O65" s="19"/>
      <c r="P65" s="219"/>
      <c r="Q65" s="220"/>
      <c r="R65" s="220"/>
      <c r="S65" s="220"/>
      <c r="T65" s="220"/>
      <c r="U65" s="220"/>
      <c r="V65" s="221"/>
    </row>
    <row r="66" spans="1:22" s="2" customFormat="1" x14ac:dyDescent="0.2">
      <c r="A66" s="28"/>
      <c r="B66" s="21">
        <v>1</v>
      </c>
      <c r="C66" s="64" t="s">
        <v>14</v>
      </c>
      <c r="D66" s="21"/>
      <c r="E66" s="21"/>
      <c r="F66" s="21"/>
      <c r="G66" s="21"/>
      <c r="H66" s="21"/>
      <c r="I66" s="21"/>
      <c r="J66" s="21"/>
      <c r="K66" s="21"/>
      <c r="L66" s="9"/>
      <c r="M66" s="9"/>
      <c r="N66" s="9"/>
      <c r="O66" s="98"/>
      <c r="P66" s="228"/>
      <c r="Q66" s="229"/>
      <c r="R66" s="229"/>
      <c r="S66" s="229"/>
      <c r="T66" s="229"/>
      <c r="U66" s="229"/>
      <c r="V66" s="230"/>
    </row>
    <row r="67" spans="1:22" s="2" customFormat="1" x14ac:dyDescent="0.2">
      <c r="A67" s="28">
        <v>729900</v>
      </c>
      <c r="B67" s="21"/>
      <c r="C67" s="21" t="s">
        <v>51</v>
      </c>
      <c r="D67" s="21"/>
      <c r="E67" s="21"/>
      <c r="F67" s="21"/>
      <c r="G67" s="21"/>
      <c r="H67" s="21"/>
      <c r="I67" s="21"/>
      <c r="J67" s="21"/>
      <c r="K67" s="21"/>
      <c r="L67" s="9"/>
      <c r="M67" s="9"/>
      <c r="N67" s="9"/>
      <c r="O67" s="46">
        <v>0</v>
      </c>
      <c r="P67" s="222"/>
      <c r="Q67" s="223"/>
      <c r="R67" s="223"/>
      <c r="S67" s="223"/>
      <c r="T67" s="223"/>
      <c r="U67" s="223"/>
      <c r="V67" s="224">
        <v>0</v>
      </c>
    </row>
    <row r="68" spans="1:22" s="2" customFormat="1" x14ac:dyDescent="0.2">
      <c r="A68" s="28">
        <v>753930</v>
      </c>
      <c r="B68" s="21"/>
      <c r="C68" s="21" t="s">
        <v>52</v>
      </c>
      <c r="D68" s="21"/>
      <c r="E68" s="21"/>
      <c r="F68" s="21"/>
      <c r="G68" s="21"/>
      <c r="H68" s="21"/>
      <c r="I68" s="21"/>
      <c r="J68" s="21"/>
      <c r="K68" s="21"/>
      <c r="L68" s="9"/>
      <c r="M68" s="9"/>
      <c r="N68" s="9"/>
      <c r="O68" s="46">
        <v>0</v>
      </c>
      <c r="P68" s="222"/>
      <c r="Q68" s="223"/>
      <c r="R68" s="223"/>
      <c r="S68" s="223"/>
      <c r="T68" s="223"/>
      <c r="U68" s="223"/>
      <c r="V68" s="224">
        <v>0</v>
      </c>
    </row>
    <row r="69" spans="1:22" s="2" customFormat="1" x14ac:dyDescent="0.2">
      <c r="A69" s="28">
        <v>754534</v>
      </c>
      <c r="B69" s="21"/>
      <c r="C69" s="21" t="s">
        <v>53</v>
      </c>
      <c r="D69" s="21"/>
      <c r="E69" s="21"/>
      <c r="F69" s="21"/>
      <c r="G69" s="21"/>
      <c r="H69" s="21"/>
      <c r="I69" s="21"/>
      <c r="J69" s="21"/>
      <c r="K69" s="21"/>
      <c r="L69" s="9"/>
      <c r="M69" s="9"/>
      <c r="N69" s="9"/>
      <c r="O69" s="46">
        <v>0</v>
      </c>
      <c r="P69" s="222"/>
      <c r="Q69" s="223"/>
      <c r="R69" s="223"/>
      <c r="S69" s="223"/>
      <c r="T69" s="223"/>
      <c r="U69" s="223"/>
      <c r="V69" s="224">
        <v>0</v>
      </c>
    </row>
    <row r="70" spans="1:22" s="2" customFormat="1" x14ac:dyDescent="0.2">
      <c r="A70" s="28"/>
      <c r="B70" s="21"/>
      <c r="C70" s="99" t="s">
        <v>122</v>
      </c>
      <c r="D70" s="99"/>
      <c r="E70" s="99"/>
      <c r="F70" s="99"/>
      <c r="G70" s="99"/>
      <c r="H70" s="99"/>
      <c r="I70" s="99"/>
      <c r="J70" s="99"/>
      <c r="K70" s="99"/>
      <c r="L70" s="100"/>
      <c r="M70" s="100"/>
      <c r="N70" s="100"/>
      <c r="O70" s="101">
        <f>SUM(O67:O69)</f>
        <v>0</v>
      </c>
      <c r="P70" s="231"/>
      <c r="Q70" s="201"/>
      <c r="R70" s="201"/>
      <c r="S70" s="201"/>
      <c r="T70" s="201"/>
      <c r="U70" s="201"/>
      <c r="V70" s="232">
        <f>SUM(V67:V69)</f>
        <v>0</v>
      </c>
    </row>
    <row r="71" spans="1:22" x14ac:dyDescent="0.2">
      <c r="A71" s="28">
        <v>734000</v>
      </c>
      <c r="B71" s="21">
        <v>2</v>
      </c>
      <c r="C71" s="21" t="s">
        <v>15</v>
      </c>
      <c r="D71" s="21"/>
      <c r="E71" s="21"/>
      <c r="F71" s="21"/>
      <c r="G71" s="21"/>
      <c r="H71" s="21"/>
      <c r="I71" s="21"/>
      <c r="J71" s="21"/>
      <c r="K71" s="21"/>
      <c r="L71" s="9"/>
      <c r="M71" s="9"/>
      <c r="N71" s="9"/>
      <c r="O71" s="46">
        <v>0</v>
      </c>
      <c r="P71" s="222"/>
      <c r="Q71" s="223"/>
      <c r="R71" s="223"/>
      <c r="S71" s="223"/>
      <c r="T71" s="223"/>
      <c r="U71" s="223"/>
      <c r="V71" s="224">
        <v>0</v>
      </c>
    </row>
    <row r="72" spans="1:22" x14ac:dyDescent="0.2">
      <c r="A72" s="28">
        <v>732000</v>
      </c>
      <c r="B72" s="21">
        <v>3</v>
      </c>
      <c r="C72" s="21" t="s">
        <v>19</v>
      </c>
      <c r="D72" s="21"/>
      <c r="E72" s="21"/>
      <c r="F72" s="21"/>
      <c r="G72" s="21"/>
      <c r="H72" s="21"/>
      <c r="I72" s="21"/>
      <c r="J72" s="21"/>
      <c r="K72" s="21"/>
      <c r="L72" s="9"/>
      <c r="M72" s="9"/>
      <c r="N72" s="9"/>
      <c r="O72" s="46">
        <v>0</v>
      </c>
      <c r="P72" s="222"/>
      <c r="Q72" s="223"/>
      <c r="R72" s="223"/>
      <c r="S72" s="223"/>
      <c r="T72" s="223"/>
      <c r="U72" s="223"/>
      <c r="V72" s="224">
        <v>0</v>
      </c>
    </row>
    <row r="73" spans="1:22" x14ac:dyDescent="0.2">
      <c r="A73" s="28">
        <v>719535</v>
      </c>
      <c r="B73" s="21">
        <v>4</v>
      </c>
      <c r="C73" s="21" t="s">
        <v>124</v>
      </c>
      <c r="D73" s="21"/>
      <c r="E73" s="21"/>
      <c r="F73" s="21"/>
      <c r="G73" s="21"/>
      <c r="H73" s="21"/>
      <c r="I73" s="21"/>
      <c r="J73" s="21"/>
      <c r="K73" s="21"/>
      <c r="L73" s="9"/>
      <c r="M73" s="9"/>
      <c r="N73" s="9"/>
      <c r="O73" s="46">
        <v>0</v>
      </c>
      <c r="P73" s="222"/>
      <c r="Q73" s="223"/>
      <c r="R73" s="223"/>
      <c r="S73" s="223"/>
      <c r="T73" s="223"/>
      <c r="U73" s="223"/>
      <c r="V73" s="224">
        <v>0</v>
      </c>
    </row>
    <row r="74" spans="1:22" x14ac:dyDescent="0.2">
      <c r="A74" s="28">
        <v>719540</v>
      </c>
      <c r="B74" s="21">
        <v>5</v>
      </c>
      <c r="C74" s="21" t="s">
        <v>157</v>
      </c>
      <c r="D74" s="21"/>
      <c r="E74" s="21"/>
      <c r="F74" s="21"/>
      <c r="G74" s="21"/>
      <c r="H74" s="21"/>
      <c r="I74" s="21"/>
      <c r="J74" s="21"/>
      <c r="K74" s="21"/>
      <c r="L74" s="9"/>
      <c r="M74" s="9"/>
      <c r="N74" s="9"/>
      <c r="O74" s="46">
        <v>0</v>
      </c>
      <c r="P74" s="222"/>
      <c r="Q74" s="223"/>
      <c r="R74" s="223"/>
      <c r="S74" s="223"/>
      <c r="T74" s="223"/>
      <c r="U74" s="223"/>
      <c r="V74" s="224">
        <v>0</v>
      </c>
    </row>
    <row r="75" spans="1:22" s="2" customFormat="1" x14ac:dyDescent="0.2">
      <c r="A75" s="28">
        <v>719545</v>
      </c>
      <c r="B75" s="21">
        <v>6</v>
      </c>
      <c r="C75" s="21" t="s">
        <v>158</v>
      </c>
      <c r="D75" s="21"/>
      <c r="E75" s="21"/>
      <c r="F75" s="21"/>
      <c r="G75" s="21"/>
      <c r="H75" s="21"/>
      <c r="I75" s="21"/>
      <c r="J75" s="21"/>
      <c r="K75" s="21"/>
      <c r="L75" s="20"/>
      <c r="M75" s="9"/>
      <c r="N75" s="9"/>
      <c r="O75" s="46">
        <v>0</v>
      </c>
      <c r="P75" s="222"/>
      <c r="Q75" s="223"/>
      <c r="R75" s="223"/>
      <c r="S75" s="223"/>
      <c r="T75" s="223"/>
      <c r="U75" s="223"/>
      <c r="V75" s="224">
        <v>0</v>
      </c>
    </row>
    <row r="76" spans="1:22" s="2" customFormat="1" x14ac:dyDescent="0.2">
      <c r="A76" s="28">
        <v>765900</v>
      </c>
      <c r="B76" s="21">
        <v>7</v>
      </c>
      <c r="C76" s="21" t="s">
        <v>54</v>
      </c>
      <c r="D76" s="21"/>
      <c r="E76" s="21"/>
      <c r="F76" s="21"/>
      <c r="G76" s="21"/>
      <c r="H76" s="21"/>
      <c r="I76" s="21"/>
      <c r="J76" s="21"/>
      <c r="K76" s="21"/>
      <c r="L76" s="20"/>
      <c r="M76" s="9"/>
      <c r="N76" s="9"/>
      <c r="O76" s="46">
        <v>0</v>
      </c>
      <c r="P76" s="222"/>
      <c r="Q76" s="223"/>
      <c r="R76" s="223"/>
      <c r="S76" s="223"/>
      <c r="T76" s="223"/>
      <c r="U76" s="223"/>
      <c r="V76" s="224">
        <v>0</v>
      </c>
    </row>
    <row r="77" spans="1:22" s="2" customFormat="1" x14ac:dyDescent="0.2">
      <c r="A77" s="28" t="s">
        <v>210</v>
      </c>
      <c r="B77" s="21">
        <v>8</v>
      </c>
      <c r="C77" s="21" t="s">
        <v>123</v>
      </c>
      <c r="D77" s="21"/>
      <c r="E77" s="21"/>
      <c r="F77" s="21"/>
      <c r="G77" s="21"/>
      <c r="H77" s="21"/>
      <c r="I77" s="21"/>
      <c r="J77" s="21"/>
      <c r="K77" s="21"/>
      <c r="L77" s="20"/>
      <c r="M77" s="9"/>
      <c r="N77" s="9"/>
      <c r="O77" s="46">
        <v>0</v>
      </c>
      <c r="P77" s="222"/>
      <c r="Q77" s="223"/>
      <c r="R77" s="223"/>
      <c r="S77" s="223"/>
      <c r="T77" s="223"/>
      <c r="U77" s="223"/>
      <c r="V77" s="224">
        <v>0</v>
      </c>
    </row>
    <row r="78" spans="1:22" s="2" customFormat="1" x14ac:dyDescent="0.2">
      <c r="A78" s="28"/>
      <c r="B78" s="21"/>
      <c r="C78" s="21"/>
      <c r="D78" s="21"/>
      <c r="E78" s="21"/>
      <c r="F78" s="21"/>
      <c r="G78" s="21"/>
      <c r="H78" s="21"/>
      <c r="I78" s="21"/>
      <c r="J78" s="21"/>
      <c r="K78" s="21"/>
      <c r="L78" s="20"/>
      <c r="M78" s="9"/>
      <c r="N78" s="9"/>
      <c r="O78" s="9"/>
      <c r="P78" s="233"/>
      <c r="Q78" s="9"/>
      <c r="R78" s="9"/>
      <c r="S78" s="9"/>
      <c r="T78" s="9"/>
      <c r="U78" s="9"/>
      <c r="V78" s="221"/>
    </row>
    <row r="79" spans="1:22" s="2" customFormat="1" x14ac:dyDescent="0.2">
      <c r="A79" s="28"/>
      <c r="B79" s="55" t="s">
        <v>47</v>
      </c>
      <c r="C79" s="55"/>
      <c r="D79" s="55"/>
      <c r="E79" s="55"/>
      <c r="F79" s="55"/>
      <c r="G79" s="55"/>
      <c r="H79" s="55"/>
      <c r="I79" s="55"/>
      <c r="J79" s="55"/>
      <c r="K79" s="55"/>
      <c r="L79" s="56"/>
      <c r="M79" s="58"/>
      <c r="N79" s="58"/>
      <c r="O79" s="57">
        <f>SUM(O70:O77)</f>
        <v>0</v>
      </c>
      <c r="P79" s="193"/>
      <c r="Q79" s="187"/>
      <c r="R79" s="187"/>
      <c r="S79" s="187"/>
      <c r="T79" s="187"/>
      <c r="U79" s="187"/>
      <c r="V79" s="189">
        <f>SUM(V70:V77)</f>
        <v>0</v>
      </c>
    </row>
    <row r="80" spans="1:22" s="2" customFormat="1" x14ac:dyDescent="0.2">
      <c r="A80" s="28"/>
      <c r="B80" s="21"/>
      <c r="C80" s="21"/>
      <c r="D80" s="21"/>
      <c r="E80" s="21"/>
      <c r="F80" s="21"/>
      <c r="G80" s="21"/>
      <c r="H80" s="21"/>
      <c r="I80" s="21"/>
      <c r="J80" s="21"/>
      <c r="K80" s="21"/>
      <c r="L80" s="20"/>
      <c r="M80" s="9"/>
      <c r="N80" s="9"/>
      <c r="O80" s="17"/>
      <c r="P80" s="234"/>
      <c r="Q80" s="235"/>
      <c r="R80" s="235"/>
      <c r="S80" s="235"/>
      <c r="T80" s="235"/>
      <c r="U80" s="235"/>
      <c r="V80" s="236"/>
    </row>
    <row r="81" spans="1:22" s="2" customFormat="1" x14ac:dyDescent="0.2">
      <c r="A81" s="28"/>
      <c r="B81" s="55" t="s">
        <v>48</v>
      </c>
      <c r="C81" s="55"/>
      <c r="D81" s="55"/>
      <c r="E81" s="55"/>
      <c r="F81" s="55"/>
      <c r="G81" s="55"/>
      <c r="H81" s="55"/>
      <c r="I81" s="55"/>
      <c r="J81" s="55"/>
      <c r="K81" s="55"/>
      <c r="L81" s="56"/>
      <c r="M81" s="58"/>
      <c r="N81" s="58"/>
      <c r="O81" s="57">
        <f>SUM(O40+O49+O55+O63+O79)</f>
        <v>0</v>
      </c>
      <c r="P81" s="193"/>
      <c r="Q81" s="187"/>
      <c r="R81" s="187"/>
      <c r="S81" s="187"/>
      <c r="T81" s="187"/>
      <c r="U81" s="187"/>
      <c r="V81" s="189">
        <f>SUM(V40+V49+V55+V63+V79)</f>
        <v>0</v>
      </c>
    </row>
    <row r="82" spans="1:22" s="2" customFormat="1" x14ac:dyDescent="0.2">
      <c r="A82" s="28"/>
      <c r="B82" s="21"/>
      <c r="C82" s="21"/>
      <c r="D82" s="21"/>
      <c r="E82" s="21"/>
      <c r="F82" s="21"/>
      <c r="G82" s="21"/>
      <c r="O82" s="17"/>
      <c r="P82" s="234"/>
      <c r="Q82" s="235"/>
      <c r="R82" s="235"/>
      <c r="S82" s="235"/>
      <c r="T82" s="235"/>
      <c r="U82" s="235"/>
      <c r="V82" s="236"/>
    </row>
    <row r="83" spans="1:22" s="2" customFormat="1" x14ac:dyDescent="0.2">
      <c r="A83" s="28">
        <v>786950</v>
      </c>
      <c r="B83" s="21" t="s">
        <v>16</v>
      </c>
      <c r="C83" s="21"/>
      <c r="D83" s="21"/>
      <c r="H83" s="21" t="s">
        <v>17</v>
      </c>
      <c r="J83" s="39">
        <v>0.1</v>
      </c>
      <c r="K83" s="9"/>
      <c r="L83" s="2" t="s">
        <v>18</v>
      </c>
      <c r="M83" s="41">
        <f>O81</f>
        <v>0</v>
      </c>
      <c r="O83" s="47">
        <f>SUM(J83*M83)</f>
        <v>0</v>
      </c>
      <c r="P83" s="193"/>
      <c r="Q83" s="187"/>
      <c r="R83" s="187"/>
      <c r="S83" s="187"/>
      <c r="T83" s="187"/>
      <c r="U83" s="187"/>
      <c r="V83" s="237">
        <f>V81*J83</f>
        <v>0</v>
      </c>
    </row>
    <row r="84" spans="1:22" s="2" customFormat="1" x14ac:dyDescent="0.2">
      <c r="A84" s="8"/>
      <c r="B84" s="21"/>
      <c r="C84" s="21"/>
      <c r="D84" s="21"/>
      <c r="E84" s="21"/>
      <c r="F84" s="21"/>
      <c r="G84" s="21"/>
      <c r="L84" s="9"/>
      <c r="M84" s="9"/>
      <c r="N84" s="9"/>
      <c r="O84" s="30"/>
      <c r="P84" s="203"/>
      <c r="Q84" s="204"/>
      <c r="R84" s="204"/>
      <c r="S84" s="204"/>
      <c r="T84" s="204"/>
      <c r="U84" s="204"/>
      <c r="V84" s="205"/>
    </row>
    <row r="85" spans="1:22" s="2" customFormat="1" ht="15.75" thickBot="1" x14ac:dyDescent="0.25">
      <c r="A85" s="8"/>
      <c r="B85" s="55" t="s">
        <v>49</v>
      </c>
      <c r="C85" s="55"/>
      <c r="D85" s="55"/>
      <c r="E85" s="55"/>
      <c r="F85" s="55"/>
      <c r="G85" s="55"/>
      <c r="H85" s="54"/>
      <c r="I85" s="54"/>
      <c r="J85" s="54"/>
      <c r="K85" s="54"/>
      <c r="L85" s="58"/>
      <c r="M85" s="58"/>
      <c r="N85" s="58"/>
      <c r="O85" s="57">
        <f>SUM(O81+O83)</f>
        <v>0</v>
      </c>
      <c r="P85" s="238"/>
      <c r="Q85" s="239"/>
      <c r="R85" s="239"/>
      <c r="S85" s="239"/>
      <c r="T85" s="239"/>
      <c r="U85" s="239"/>
      <c r="V85" s="240">
        <f>SUM(V81+V83)</f>
        <v>0</v>
      </c>
    </row>
    <row r="86" spans="1:22" s="2" customFormat="1" ht="15.75" thickBot="1" x14ac:dyDescent="0.25">
      <c r="A86" s="8"/>
    </row>
    <row r="87" spans="1:22" s="2" customFormat="1" ht="15.75" thickBot="1" x14ac:dyDescent="0.25">
      <c r="A87" s="1"/>
      <c r="B87" s="277" t="s">
        <v>40</v>
      </c>
      <c r="C87" s="278"/>
      <c r="D87" s="278"/>
      <c r="E87" s="278"/>
      <c r="F87" s="278"/>
      <c r="G87" s="278"/>
      <c r="H87" s="278"/>
      <c r="I87" s="278"/>
      <c r="J87" s="278"/>
      <c r="K87" s="278"/>
      <c r="L87" s="278"/>
      <c r="M87" s="278"/>
      <c r="N87" s="279"/>
      <c r="O87" s="241">
        <f>O85+V85</f>
        <v>0</v>
      </c>
      <c r="P87" s="245"/>
      <c r="Q87" s="245"/>
      <c r="R87" s="245"/>
      <c r="S87" s="245"/>
      <c r="T87" s="245"/>
      <c r="U87" s="245"/>
      <c r="V87" s="246"/>
    </row>
    <row r="88" spans="1:22" s="2" customFormat="1" x14ac:dyDescent="0.2">
      <c r="A88" s="1"/>
      <c r="L88" s="9"/>
      <c r="M88" s="9"/>
      <c r="N88" s="9"/>
      <c r="O88" s="9"/>
    </row>
    <row r="89" spans="1:22" s="2" customFormat="1" x14ac:dyDescent="0.2">
      <c r="A89" s="13"/>
      <c r="B89" s="272" t="s">
        <v>42</v>
      </c>
      <c r="C89" s="273"/>
      <c r="D89" s="273"/>
      <c r="E89" s="273"/>
      <c r="F89" s="273"/>
      <c r="G89" s="273"/>
      <c r="H89" s="273"/>
      <c r="I89" s="273"/>
      <c r="J89" s="273"/>
      <c r="K89" s="273"/>
      <c r="L89" s="273"/>
      <c r="M89" s="273"/>
      <c r="N89" s="273"/>
      <c r="O89" s="273"/>
    </row>
    <row r="90" spans="1:22" s="2" customFormat="1" x14ac:dyDescent="0.2">
      <c r="A90" s="13"/>
      <c r="B90" s="273"/>
      <c r="C90" s="273"/>
      <c r="D90" s="273"/>
      <c r="E90" s="273"/>
      <c r="F90" s="273"/>
      <c r="G90" s="273"/>
      <c r="H90" s="273"/>
      <c r="I90" s="273"/>
      <c r="J90" s="273"/>
      <c r="K90" s="273"/>
      <c r="L90" s="273"/>
      <c r="M90" s="273"/>
      <c r="N90" s="273"/>
      <c r="O90" s="273"/>
    </row>
    <row r="91" spans="1:22" s="2" customFormat="1" x14ac:dyDescent="0.2">
      <c r="A91" s="13"/>
      <c r="B91" s="273"/>
      <c r="C91" s="273"/>
      <c r="D91" s="273"/>
      <c r="E91" s="273"/>
      <c r="F91" s="273"/>
      <c r="G91" s="273"/>
      <c r="H91" s="273"/>
      <c r="I91" s="273"/>
      <c r="J91" s="273"/>
      <c r="K91" s="273"/>
      <c r="L91" s="273"/>
      <c r="M91" s="273"/>
      <c r="N91" s="273"/>
      <c r="O91" s="273"/>
    </row>
    <row r="92" spans="1:22" s="2" customFormat="1" x14ac:dyDescent="0.2">
      <c r="A92" s="13"/>
      <c r="B92" s="273"/>
      <c r="C92" s="273"/>
      <c r="D92" s="273"/>
      <c r="E92" s="273"/>
      <c r="F92" s="273"/>
      <c r="G92" s="273"/>
      <c r="H92" s="273"/>
      <c r="I92" s="273"/>
      <c r="J92" s="273"/>
      <c r="K92" s="273"/>
      <c r="L92" s="273"/>
      <c r="M92" s="273"/>
      <c r="N92" s="273"/>
      <c r="O92" s="273"/>
    </row>
    <row r="93" spans="1:22" s="2" customFormat="1" x14ac:dyDescent="0.2">
      <c r="A93" s="13"/>
      <c r="B93" s="273"/>
      <c r="C93" s="273"/>
      <c r="D93" s="273"/>
      <c r="E93" s="273"/>
      <c r="F93" s="273"/>
      <c r="G93" s="273"/>
      <c r="H93" s="273"/>
      <c r="I93" s="273"/>
      <c r="J93" s="273"/>
      <c r="K93" s="273"/>
      <c r="L93" s="273"/>
      <c r="M93" s="273"/>
      <c r="N93" s="273"/>
      <c r="O93" s="273"/>
    </row>
    <row r="94" spans="1:22" s="2" customFormat="1" x14ac:dyDescent="0.2">
      <c r="A94" s="13"/>
      <c r="B94" s="273"/>
      <c r="C94" s="273"/>
      <c r="D94" s="273"/>
      <c r="E94" s="273"/>
      <c r="F94" s="273"/>
      <c r="G94" s="273"/>
      <c r="H94" s="273"/>
      <c r="I94" s="273"/>
      <c r="J94" s="273"/>
      <c r="K94" s="273"/>
      <c r="L94" s="273"/>
      <c r="M94" s="273"/>
      <c r="N94" s="273"/>
      <c r="O94" s="273"/>
    </row>
    <row r="95" spans="1:22" s="2" customFormat="1" x14ac:dyDescent="0.2">
      <c r="A95" s="13"/>
      <c r="B95" s="273"/>
      <c r="C95" s="273"/>
      <c r="D95" s="273"/>
      <c r="E95" s="273"/>
      <c r="F95" s="273"/>
      <c r="G95" s="273"/>
      <c r="H95" s="273"/>
      <c r="I95" s="273"/>
      <c r="J95" s="273"/>
      <c r="K95" s="273"/>
      <c r="L95" s="273"/>
      <c r="M95" s="273"/>
      <c r="N95" s="273"/>
      <c r="O95" s="273"/>
    </row>
    <row r="96" spans="1:22" s="2" customFormat="1" x14ac:dyDescent="0.2">
      <c r="A96" s="13"/>
      <c r="B96" s="273"/>
      <c r="C96" s="273"/>
      <c r="D96" s="273"/>
      <c r="E96" s="273"/>
      <c r="F96" s="273"/>
      <c r="G96" s="273"/>
      <c r="H96" s="273"/>
      <c r="I96" s="273"/>
      <c r="J96" s="273"/>
      <c r="K96" s="273"/>
      <c r="L96" s="273"/>
      <c r="M96" s="273"/>
      <c r="N96" s="273"/>
      <c r="O96" s="273"/>
    </row>
    <row r="97" spans="1:15" s="2" customFormat="1" x14ac:dyDescent="0.2">
      <c r="A97" s="13"/>
      <c r="B97" s="273"/>
      <c r="C97" s="273"/>
      <c r="D97" s="273"/>
      <c r="E97" s="273"/>
      <c r="F97" s="273"/>
      <c r="G97" s="273"/>
      <c r="H97" s="273"/>
      <c r="I97" s="273"/>
      <c r="J97" s="273"/>
      <c r="K97" s="273"/>
      <c r="L97" s="273"/>
      <c r="M97" s="273"/>
      <c r="N97" s="273"/>
      <c r="O97" s="273"/>
    </row>
    <row r="98" spans="1:15" x14ac:dyDescent="0.2">
      <c r="A98" s="13"/>
      <c r="B98" s="2"/>
      <c r="C98" s="2"/>
      <c r="D98" s="2"/>
      <c r="E98" s="2"/>
      <c r="F98" s="2"/>
      <c r="G98" s="2"/>
      <c r="H98" s="2"/>
      <c r="I98" s="2"/>
      <c r="J98" s="2"/>
      <c r="K98" s="2"/>
      <c r="L98" s="9"/>
      <c r="M98" s="9"/>
      <c r="N98" s="9"/>
      <c r="O98" s="2"/>
    </row>
    <row r="99" spans="1:15" x14ac:dyDescent="0.2">
      <c r="A99" s="13"/>
      <c r="B99" s="2"/>
      <c r="C99" s="2"/>
      <c r="D99" s="2"/>
      <c r="E99" s="2"/>
      <c r="F99" s="2"/>
      <c r="G99" s="2"/>
      <c r="H99" s="2"/>
      <c r="I99" s="2"/>
      <c r="J99" s="2"/>
      <c r="K99" s="2"/>
      <c r="L99" s="9"/>
      <c r="M99" s="9"/>
      <c r="N99" s="9"/>
      <c r="O99" s="9"/>
    </row>
    <row r="100" spans="1:15" x14ac:dyDescent="0.2">
      <c r="A100" s="13"/>
      <c r="B100" s="2"/>
      <c r="C100" s="2"/>
      <c r="D100" s="2"/>
      <c r="E100" s="2"/>
      <c r="F100" s="2"/>
      <c r="G100" s="2"/>
      <c r="H100" s="2"/>
      <c r="I100" s="2"/>
      <c r="J100" s="2"/>
      <c r="K100" s="2"/>
      <c r="L100" s="9"/>
      <c r="M100" s="9"/>
      <c r="N100" s="9"/>
      <c r="O100" s="9"/>
    </row>
    <row r="101" spans="1:15" x14ac:dyDescent="0.2">
      <c r="A101" s="13"/>
      <c r="B101" s="2"/>
      <c r="C101" s="2"/>
      <c r="D101" s="2"/>
      <c r="E101" s="2"/>
      <c r="F101" s="2"/>
      <c r="G101" s="2"/>
      <c r="H101" s="2"/>
      <c r="I101" s="2"/>
      <c r="J101" s="2"/>
      <c r="K101" s="2"/>
      <c r="L101" s="9"/>
      <c r="M101" s="9"/>
      <c r="N101" s="9"/>
      <c r="O101" s="9"/>
    </row>
    <row r="102" spans="1:15" x14ac:dyDescent="0.2">
      <c r="A102" s="13"/>
      <c r="B102" s="2"/>
      <c r="C102" s="2"/>
      <c r="D102" s="2"/>
      <c r="E102" s="2"/>
      <c r="F102" s="2"/>
      <c r="G102" s="2"/>
      <c r="H102" s="2"/>
      <c r="I102" s="2"/>
      <c r="J102" s="2"/>
      <c r="K102" s="2"/>
      <c r="L102" s="9"/>
      <c r="M102" s="9"/>
      <c r="N102" s="9"/>
      <c r="O102" s="9"/>
    </row>
    <row r="103" spans="1:15" x14ac:dyDescent="0.2">
      <c r="A103" s="13"/>
      <c r="B103" s="2"/>
      <c r="C103" s="2"/>
      <c r="D103" s="2"/>
      <c r="E103" s="2"/>
      <c r="F103" s="2"/>
      <c r="G103" s="2"/>
      <c r="H103" s="2"/>
      <c r="I103" s="2"/>
      <c r="J103" s="2"/>
      <c r="K103" s="2"/>
      <c r="L103" s="9"/>
      <c r="M103" s="9"/>
      <c r="N103" s="9"/>
      <c r="O103" s="9"/>
    </row>
    <row r="104" spans="1:15" x14ac:dyDescent="0.2">
      <c r="A104" s="13"/>
      <c r="B104" s="2"/>
      <c r="C104" s="2"/>
      <c r="D104" s="2"/>
      <c r="E104" s="2"/>
      <c r="F104" s="2"/>
      <c r="G104" s="2"/>
      <c r="H104" s="2"/>
      <c r="I104" s="2"/>
      <c r="J104" s="2"/>
      <c r="K104" s="2"/>
      <c r="L104" s="9"/>
      <c r="M104" s="9"/>
      <c r="N104" s="9"/>
      <c r="O104" s="9"/>
    </row>
    <row r="105" spans="1:15" x14ac:dyDescent="0.2">
      <c r="A105" s="1"/>
      <c r="B105" s="2"/>
      <c r="C105" s="2"/>
      <c r="D105" s="2"/>
      <c r="E105" s="2"/>
      <c r="F105" s="2"/>
      <c r="G105" s="2"/>
      <c r="H105" s="2"/>
      <c r="I105" s="2"/>
      <c r="J105" s="2"/>
      <c r="K105" s="2"/>
      <c r="L105" s="9"/>
      <c r="M105" s="9"/>
      <c r="N105" s="9"/>
      <c r="O105" s="2"/>
    </row>
    <row r="106" spans="1:15" x14ac:dyDescent="0.2">
      <c r="A106" s="1"/>
      <c r="B106" s="2"/>
      <c r="C106" s="2"/>
      <c r="D106" s="2"/>
      <c r="E106" s="2"/>
      <c r="F106" s="2"/>
      <c r="G106" s="2"/>
      <c r="H106" s="2"/>
      <c r="I106" s="2"/>
      <c r="J106" s="2"/>
      <c r="K106" s="2"/>
      <c r="L106" s="9"/>
      <c r="M106" s="9"/>
      <c r="N106" s="9"/>
      <c r="O106" s="9"/>
    </row>
  </sheetData>
  <sheetProtection algorithmName="SHA-512" hashValue="uQLAw6XSrNPxD5DmQUeZaeDGRD92KlVBqdgxS3XfpjVs39E+18r1JujhWc9aLju47tdlAyFGUtjBw7AGGZHgqg==" saltValue="BhVt13sXaPU69pgIQH4HGA==" spinCount="100000" sheet="1" formatColumns="0"/>
  <mergeCells count="7">
    <mergeCell ref="B89:O97"/>
    <mergeCell ref="J1:L1"/>
    <mergeCell ref="N1:O1"/>
    <mergeCell ref="A2:H2"/>
    <mergeCell ref="P4:V4"/>
    <mergeCell ref="B87:N87"/>
    <mergeCell ref="H4:O4"/>
  </mergeCells>
  <phoneticPr fontId="2" type="noConversion"/>
  <printOptions gridLines="1"/>
  <pageMargins left="0" right="0" top="0.5" bottom="0.5" header="0.25" footer="0.25"/>
  <pageSetup scale="32" orientation="portrait" horizontalDpi="4294967292" verticalDpi="4294967292" r:id="rId1"/>
  <headerFooter>
    <oddHeader>&amp;C&amp;"Tahoma,Regular"&amp;12Appalachian State University Office of Sponsored Programs</oddHeader>
    <oddFooter>&amp;CPage &amp;P&amp;Rversion 07/2023</oddFooter>
  </headerFooter>
  <ignoredErrors>
    <ignoredError sqref="I14:K14 I8:I13 K8:K13 C8:C13" unlockedFormula="1"/>
    <ignoredError sqref="M37:O37" emptyCellReference="1"/>
  </ignoredErrors>
  <legacyDrawing r:id="rId2"/>
  <extLst>
    <ext xmlns:mx="http://schemas.microsoft.com/office/mac/excel/2008/main" uri="{64002731-A6B0-56B0-2670-7721B7C09600}">
      <mx:PLV Mode="1"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50"/>
  <sheetViews>
    <sheetView zoomScaleNormal="100" workbookViewId="0">
      <selection activeCell="A4" sqref="A4"/>
    </sheetView>
  </sheetViews>
  <sheetFormatPr defaultRowHeight="12.75" x14ac:dyDescent="0.2"/>
  <cols>
    <col min="1" max="1" width="13.140625" customWidth="1"/>
    <col min="2" max="2" width="13" bestFit="1" customWidth="1"/>
    <col min="9" max="14" width="9.7109375" bestFit="1" customWidth="1"/>
    <col min="15" max="15" width="11" customWidth="1"/>
    <col min="16" max="16" width="12.140625" style="114" customWidth="1"/>
  </cols>
  <sheetData>
    <row r="1" spans="1:22" ht="19.5" x14ac:dyDescent="0.25">
      <c r="A1" s="128" t="s">
        <v>43</v>
      </c>
      <c r="B1" s="109"/>
      <c r="C1" s="109"/>
      <c r="D1" s="109"/>
      <c r="E1" s="109"/>
      <c r="F1" s="129"/>
      <c r="G1" s="129"/>
      <c r="H1" s="129"/>
      <c r="I1" s="247" t="s">
        <v>169</v>
      </c>
      <c r="J1" s="248"/>
      <c r="K1" s="249"/>
      <c r="L1" s="250" t="s">
        <v>170</v>
      </c>
      <c r="M1" s="251"/>
      <c r="N1" s="251"/>
      <c r="O1" s="252"/>
    </row>
    <row r="2" spans="1:22" ht="15" x14ac:dyDescent="0.2">
      <c r="A2" s="263"/>
      <c r="B2" s="264"/>
      <c r="C2" s="264"/>
      <c r="D2" s="264"/>
      <c r="E2" s="264"/>
      <c r="F2" s="264"/>
      <c r="G2" s="264"/>
      <c r="H2" s="264"/>
      <c r="I2" s="110" t="s">
        <v>2</v>
      </c>
      <c r="J2" s="111"/>
      <c r="K2" s="112"/>
      <c r="L2" s="113"/>
      <c r="M2" s="113"/>
      <c r="N2" s="113"/>
      <c r="O2" s="130"/>
    </row>
    <row r="3" spans="1:22" ht="15" x14ac:dyDescent="0.2">
      <c r="A3" s="170" t="str">
        <f>'TDC FY 24-25'!A3</f>
        <v>Project title:</v>
      </c>
      <c r="B3" s="40" t="s">
        <v>208</v>
      </c>
      <c r="C3" s="40"/>
      <c r="D3" s="40"/>
      <c r="E3" s="40"/>
      <c r="F3" s="40"/>
      <c r="G3" s="40"/>
      <c r="H3" s="40"/>
      <c r="I3" s="40"/>
      <c r="J3" s="41"/>
      <c r="K3" s="41"/>
      <c r="L3" s="41"/>
      <c r="M3" s="40"/>
      <c r="N3" s="40"/>
      <c r="O3" s="53"/>
    </row>
    <row r="4" spans="1:22" x14ac:dyDescent="0.2">
      <c r="O4" s="114"/>
    </row>
    <row r="5" spans="1:22" x14ac:dyDescent="0.2">
      <c r="O5" s="114"/>
    </row>
    <row r="6" spans="1:22" ht="25.5" x14ac:dyDescent="0.2">
      <c r="O6" s="114"/>
      <c r="P6" s="168" t="s">
        <v>207</v>
      </c>
      <c r="Q6" s="163"/>
      <c r="R6" s="163"/>
      <c r="S6" s="163"/>
      <c r="T6" s="163"/>
      <c r="U6" s="163"/>
      <c r="V6" s="163"/>
    </row>
    <row r="7" spans="1:22" x14ac:dyDescent="0.2">
      <c r="I7" s="131" t="s">
        <v>172</v>
      </c>
      <c r="J7" s="131" t="s">
        <v>173</v>
      </c>
      <c r="K7" s="131" t="s">
        <v>174</v>
      </c>
      <c r="L7" s="131" t="s">
        <v>175</v>
      </c>
      <c r="M7" s="131" t="s">
        <v>176</v>
      </c>
      <c r="N7" s="131" t="s">
        <v>177</v>
      </c>
      <c r="O7" s="131" t="s">
        <v>20</v>
      </c>
      <c r="P7" s="168" t="s">
        <v>20</v>
      </c>
      <c r="Q7" s="163"/>
      <c r="R7" s="163"/>
      <c r="S7" s="163"/>
      <c r="T7" s="163"/>
      <c r="U7" s="163"/>
      <c r="V7" s="163"/>
    </row>
    <row r="8" spans="1:22" x14ac:dyDescent="0.2">
      <c r="A8" s="114" t="s">
        <v>178</v>
      </c>
      <c r="O8" s="114"/>
    </row>
    <row r="9" spans="1:22" ht="15" x14ac:dyDescent="0.2">
      <c r="A9" s="21" t="str">
        <f>'TDC FY 24-25'!B15</f>
        <v>TOTAL ASU PERSONNEL (9-month faculty) TDC</v>
      </c>
      <c r="I9" s="115">
        <f>'TDC FY 24-25'!M15</f>
        <v>0</v>
      </c>
      <c r="J9" s="115">
        <f>'TDC FY 25-26'!M15</f>
        <v>0</v>
      </c>
      <c r="K9" s="115">
        <f>'TDC FY 26-27'!M15</f>
        <v>0</v>
      </c>
      <c r="L9" s="115">
        <f>'TDC FY 27-28'!M15</f>
        <v>0</v>
      </c>
      <c r="M9" s="115">
        <f>'TDC FY 28-29'!M15</f>
        <v>0</v>
      </c>
      <c r="N9" s="115">
        <f>'TDC FY 29-30'!M15</f>
        <v>0</v>
      </c>
      <c r="O9" s="116">
        <f>SUM(I9:N9)</f>
        <v>0</v>
      </c>
      <c r="P9" s="166">
        <f>'TDC FY 24-25'!T15+'TDC FY 25-26'!T15+'TDC FY 26-27'!T15+'TDC FY 27-28'!T15+'TDC FY 28-29'!T15+'TDC FY 29-30'!T15</f>
        <v>0</v>
      </c>
    </row>
    <row r="10" spans="1:22" ht="15" x14ac:dyDescent="0.2">
      <c r="A10" s="21" t="str">
        <f>'TDC FY 24-25'!B24</f>
        <v>TOTAL ASU PERSONNEL (12-month EPA-Admin &amp; SPA) TDC</v>
      </c>
      <c r="I10" s="115">
        <f>'TDC FY 24-25'!M24</f>
        <v>0</v>
      </c>
      <c r="J10" s="115">
        <f>'TDC FY 25-26'!M24</f>
        <v>0</v>
      </c>
      <c r="K10" s="115">
        <f>'TDC FY 26-27'!M24</f>
        <v>0</v>
      </c>
      <c r="L10" s="115">
        <f>'TDC FY 27-28'!M24</f>
        <v>0</v>
      </c>
      <c r="M10" s="115">
        <f>'TDC FY 28-29'!M24</f>
        <v>0</v>
      </c>
      <c r="N10" s="115">
        <f>'TDC FY 29-30'!M24</f>
        <v>0</v>
      </c>
      <c r="O10" s="116">
        <f>SUM(I10:N10)</f>
        <v>0</v>
      </c>
      <c r="P10" s="166">
        <f>'TDC FY 24-25'!T24+'TDC FY 25-26'!T24+'TDC FY 26-27'!T24+'TDC FY 27-28'!T24+'TDC FY 28-29'!T24+'TDC FY 29-30'!T24</f>
        <v>0</v>
      </c>
    </row>
    <row r="11" spans="1:22" ht="15" x14ac:dyDescent="0.2">
      <c r="A11" s="23" t="str">
        <f>'TDC FY 24-25'!B37</f>
        <v>TOTAL STUDENT/NON-STUDENT TEMP PERSONNEL TDC</v>
      </c>
      <c r="B11" s="117"/>
      <c r="C11" s="117"/>
      <c r="D11" s="117"/>
      <c r="E11" s="117"/>
      <c r="F11" s="117"/>
      <c r="G11" s="117"/>
      <c r="H11" s="117"/>
      <c r="I11" s="118">
        <f>'TDC FY 24-25'!M37</f>
        <v>0</v>
      </c>
      <c r="J11" s="118">
        <f>'TDC FY 25-26'!M37</f>
        <v>0</v>
      </c>
      <c r="K11" s="118">
        <f>'TDC FY 26-27'!M37</f>
        <v>0</v>
      </c>
      <c r="L11" s="118">
        <f>'TDC FY 27-28'!M37</f>
        <v>0</v>
      </c>
      <c r="M11" s="118">
        <f>'TDC FY 28-29'!M37</f>
        <v>0</v>
      </c>
      <c r="N11" s="118">
        <f>'TDC FY 29-30'!M37</f>
        <v>0</v>
      </c>
      <c r="O11" s="119">
        <f>SUM(I11:N11)</f>
        <v>0</v>
      </c>
      <c r="P11" s="167">
        <f>'TDC FY 24-25'!T37+'TDC FY 25-26'!T37+'TDC FY 26-27'!T37+'TDC FY 27-28'!T37+'TDC FY 28-29'!T37+'TDC FY 29-30'!T37</f>
        <v>0</v>
      </c>
    </row>
    <row r="12" spans="1:22" x14ac:dyDescent="0.2">
      <c r="F12" s="283" t="s">
        <v>179</v>
      </c>
      <c r="G12" s="284"/>
      <c r="H12" s="284"/>
      <c r="I12" s="132">
        <f>SUM(I9:I11)</f>
        <v>0</v>
      </c>
      <c r="J12" s="132">
        <f>SUM(J9:J11)</f>
        <v>0</v>
      </c>
      <c r="K12" s="132">
        <f t="shared" ref="K12:L12" si="0">SUM(K9:K11)</f>
        <v>0</v>
      </c>
      <c r="L12" s="132">
        <f t="shared" si="0"/>
        <v>0</v>
      </c>
      <c r="M12" s="132">
        <f>SUM(M9:M11)</f>
        <v>0</v>
      </c>
      <c r="N12" s="132">
        <f>SUM(N9:N11)</f>
        <v>0</v>
      </c>
      <c r="O12" s="132">
        <f>SUM(O9:O11)</f>
        <v>0</v>
      </c>
      <c r="P12" s="165">
        <f>SUM(P9:P11)</f>
        <v>0</v>
      </c>
    </row>
    <row r="13" spans="1:22" x14ac:dyDescent="0.2">
      <c r="I13" s="115"/>
      <c r="J13" s="115"/>
      <c r="K13" s="115"/>
      <c r="L13" s="115"/>
      <c r="M13" s="115"/>
      <c r="N13" s="115"/>
      <c r="O13" s="116"/>
    </row>
    <row r="14" spans="1:22" x14ac:dyDescent="0.2">
      <c r="I14" s="115"/>
      <c r="J14" s="115"/>
      <c r="K14" s="115"/>
      <c r="L14" s="115"/>
      <c r="M14" s="115"/>
      <c r="N14" s="115"/>
      <c r="O14" s="116"/>
    </row>
    <row r="15" spans="1:22" x14ac:dyDescent="0.2">
      <c r="A15" s="114" t="s">
        <v>180</v>
      </c>
      <c r="I15" s="115"/>
      <c r="J15" s="115"/>
      <c r="K15" s="115"/>
      <c r="L15" s="115"/>
      <c r="M15" s="115"/>
      <c r="N15" s="115"/>
      <c r="O15" s="116"/>
    </row>
    <row r="16" spans="1:22" ht="15" x14ac:dyDescent="0.2">
      <c r="A16" s="2" t="str">
        <f>'TDC FY 24-25'!B15</f>
        <v>TOTAL ASU PERSONNEL (9-month faculty) TDC</v>
      </c>
      <c r="I16" s="115">
        <f>'TDC FY 24-25'!N15</f>
        <v>0</v>
      </c>
      <c r="J16" s="115">
        <f>'TDC FY 25-26'!N15</f>
        <v>0</v>
      </c>
      <c r="K16" s="115">
        <f>'TDC FY 26-27'!N15</f>
        <v>0</v>
      </c>
      <c r="L16" s="115">
        <f>'TDC FY 27-28'!N15</f>
        <v>0</v>
      </c>
      <c r="M16" s="115">
        <f>'TDC FY 28-29'!N15</f>
        <v>0</v>
      </c>
      <c r="N16" s="115">
        <f>'TDC FY 29-30'!N15</f>
        <v>0</v>
      </c>
      <c r="O16" s="116">
        <f>SUM(I16:N16)</f>
        <v>0</v>
      </c>
      <c r="P16" s="166">
        <f>'TDC FY 24-25'!U15+'TDC FY 25-26'!U15+'TDC FY 26-27'!U15+'TDC FY 27-28'!U15+'TDC FY 28-29'!U15+'TDC FY 29-30'!U15</f>
        <v>0</v>
      </c>
    </row>
    <row r="17" spans="1:16" ht="15" x14ac:dyDescent="0.2">
      <c r="A17" s="2" t="str">
        <f>'TDC FY 24-25'!B24</f>
        <v>TOTAL ASU PERSONNEL (12-month EPA-Admin &amp; SPA) TDC</v>
      </c>
      <c r="I17" s="115">
        <f>'TDC FY 24-25'!N24</f>
        <v>0</v>
      </c>
      <c r="J17" s="115">
        <f>'TDC FY 25-26'!N24</f>
        <v>0</v>
      </c>
      <c r="K17" s="115">
        <f>'TDC FY 26-27'!N24</f>
        <v>0</v>
      </c>
      <c r="L17" s="115">
        <f>'TDC FY 27-28'!N24</f>
        <v>0</v>
      </c>
      <c r="M17" s="115">
        <f>'TDC FY 28-29'!N24</f>
        <v>0</v>
      </c>
      <c r="N17" s="115">
        <f>'TDC FY 29-30'!N24</f>
        <v>0</v>
      </c>
      <c r="O17" s="116">
        <f t="shared" ref="O17:O18" si="1">SUM(I17:N17)</f>
        <v>0</v>
      </c>
      <c r="P17" s="166">
        <f>'TDC FY 24-25'!U24+'TDC FY 25-26'!U24+'TDC FY 26-27'!U24+'TDC FY 27-28'!U24+'TDC FY 28-29'!U24+'TDC FY 29-30'!U24</f>
        <v>0</v>
      </c>
    </row>
    <row r="18" spans="1:16" ht="15" x14ac:dyDescent="0.2">
      <c r="A18" s="5" t="str">
        <f>'TDC FY 24-25'!B37</f>
        <v>TOTAL STUDENT/NON-STUDENT TEMP PERSONNEL TDC</v>
      </c>
      <c r="B18" s="117"/>
      <c r="C18" s="117"/>
      <c r="D18" s="117"/>
      <c r="E18" s="117"/>
      <c r="F18" s="117"/>
      <c r="G18" s="117"/>
      <c r="H18" s="117"/>
      <c r="I18" s="118">
        <f>'TDC FY 24-25'!N37</f>
        <v>0</v>
      </c>
      <c r="J18" s="118">
        <f>'TDC FY 25-26'!N37</f>
        <v>0</v>
      </c>
      <c r="K18" s="118">
        <f>'TDC FY 26-27'!N37</f>
        <v>0</v>
      </c>
      <c r="L18" s="118">
        <f>'TDC FY 27-28'!N37</f>
        <v>0</v>
      </c>
      <c r="M18" s="118">
        <f>'TDC FY 28-29'!N37</f>
        <v>0</v>
      </c>
      <c r="N18" s="118">
        <f>'TDC FY 29-30'!N37</f>
        <v>0</v>
      </c>
      <c r="O18" s="119">
        <f t="shared" si="1"/>
        <v>0</v>
      </c>
      <c r="P18" s="167">
        <f>'TDC FY 24-25'!U37+'TDC FY 25-26'!U37+'TDC FY 26-27'!U37+'TDC FY 27-28'!U37+'TDC FY 28-29'!U37+'TDC FY 29-30'!U37</f>
        <v>0</v>
      </c>
    </row>
    <row r="19" spans="1:16" x14ac:dyDescent="0.2">
      <c r="F19" s="285" t="s">
        <v>181</v>
      </c>
      <c r="G19" s="285"/>
      <c r="H19" s="285"/>
      <c r="I19" s="132">
        <f>SUM(I16:I18)</f>
        <v>0</v>
      </c>
      <c r="J19" s="132">
        <f>SUM(J16:J18)</f>
        <v>0</v>
      </c>
      <c r="K19" s="132">
        <f t="shared" ref="K19:M19" si="2">SUM(K16:K18)</f>
        <v>0</v>
      </c>
      <c r="L19" s="132">
        <f t="shared" si="2"/>
        <v>0</v>
      </c>
      <c r="M19" s="132">
        <f t="shared" si="2"/>
        <v>0</v>
      </c>
      <c r="N19" s="132">
        <f>SUM(N16:N18)</f>
        <v>0</v>
      </c>
      <c r="O19" s="132">
        <f>SUM(O16:O18)</f>
        <v>0</v>
      </c>
      <c r="P19" s="165">
        <f>SUM(P16:P18)</f>
        <v>0</v>
      </c>
    </row>
    <row r="20" spans="1:16" x14ac:dyDescent="0.2">
      <c r="I20" s="115"/>
      <c r="J20" s="115"/>
      <c r="K20" s="115"/>
      <c r="L20" s="115"/>
      <c r="M20" s="115"/>
      <c r="N20" s="115"/>
      <c r="O20" s="116"/>
      <c r="P20" s="164"/>
    </row>
    <row r="21" spans="1:16" ht="15" x14ac:dyDescent="0.2">
      <c r="A21" s="24"/>
      <c r="E21" s="48" t="s">
        <v>44</v>
      </c>
      <c r="F21" s="120"/>
      <c r="G21" s="120"/>
      <c r="H21" s="120"/>
      <c r="I21" s="121">
        <f>I12+I19</f>
        <v>0</v>
      </c>
      <c r="J21" s="121">
        <f>J12+J19</f>
        <v>0</v>
      </c>
      <c r="K21" s="121">
        <f t="shared" ref="K21:N21" si="3">K12+K19</f>
        <v>0</v>
      </c>
      <c r="L21" s="121">
        <f t="shared" si="3"/>
        <v>0</v>
      </c>
      <c r="M21" s="121">
        <f t="shared" si="3"/>
        <v>0</v>
      </c>
      <c r="N21" s="121">
        <f t="shared" si="3"/>
        <v>0</v>
      </c>
      <c r="O21" s="121">
        <f>O12+O19</f>
        <v>0</v>
      </c>
      <c r="P21" s="169">
        <f>P12+P19</f>
        <v>0</v>
      </c>
    </row>
    <row r="22" spans="1:16" x14ac:dyDescent="0.2">
      <c r="I22" s="115"/>
      <c r="J22" s="115"/>
      <c r="K22" s="115"/>
      <c r="L22" s="115"/>
      <c r="M22" s="115"/>
      <c r="N22" s="115"/>
      <c r="O22" s="116"/>
      <c r="P22" s="164"/>
    </row>
    <row r="23" spans="1:16" x14ac:dyDescent="0.2">
      <c r="I23" s="115"/>
      <c r="J23" s="115"/>
      <c r="K23" s="115"/>
      <c r="L23" s="115"/>
      <c r="M23" s="115"/>
      <c r="N23" s="115"/>
      <c r="O23" s="116"/>
      <c r="P23" s="164"/>
    </row>
    <row r="24" spans="1:16" ht="15" x14ac:dyDescent="0.2">
      <c r="A24" s="24" t="s">
        <v>41</v>
      </c>
      <c r="I24" s="115"/>
      <c r="J24" s="115"/>
      <c r="K24" s="115"/>
      <c r="L24" s="115"/>
      <c r="M24" s="115"/>
      <c r="N24" s="115"/>
      <c r="O24" s="116"/>
      <c r="P24" s="164"/>
    </row>
    <row r="25" spans="1:16" ht="15" x14ac:dyDescent="0.2">
      <c r="A25" s="21"/>
      <c r="B25" s="21" t="s">
        <v>1</v>
      </c>
      <c r="I25" s="115">
        <f>'TDC FY 24-25'!O52</f>
        <v>0</v>
      </c>
      <c r="J25" s="115">
        <f>'TDC FY 25-26'!O52</f>
        <v>0</v>
      </c>
      <c r="K25" s="115">
        <f>'TDC FY 26-27'!O52</f>
        <v>0</v>
      </c>
      <c r="L25" s="115">
        <f>'TDC FY 27-28'!O52</f>
        <v>0</v>
      </c>
      <c r="M25" s="115">
        <f>'TDC FY 28-29'!O52</f>
        <v>0</v>
      </c>
      <c r="N25" s="115">
        <f>'TDC FY 29-30'!O52</f>
        <v>0</v>
      </c>
      <c r="O25" s="116">
        <f>SUM(I25:N25)</f>
        <v>0</v>
      </c>
      <c r="P25" s="166">
        <f>'TDC FY 24-25'!V52+'TDC FY 25-26'!V52+'TDC FY 26-27'!V52+'TDC FY 27-28'!V52+'TDC FY 28-29'!V52+'TDC FY 29-30'!V52</f>
        <v>0</v>
      </c>
    </row>
    <row r="26" spans="1:16" ht="15" x14ac:dyDescent="0.2">
      <c r="A26" s="23"/>
      <c r="B26" s="23" t="s">
        <v>8</v>
      </c>
      <c r="C26" s="117"/>
      <c r="D26" s="117"/>
      <c r="E26" s="117"/>
      <c r="F26" s="117"/>
      <c r="G26" s="117"/>
      <c r="H26" s="117"/>
      <c r="I26" s="118">
        <f>'TDC FY 24-25'!O53</f>
        <v>0</v>
      </c>
      <c r="J26" s="118">
        <f>'TDC FY 25-26'!O53</f>
        <v>0</v>
      </c>
      <c r="K26" s="118">
        <f>'TDC FY 26-27'!O53</f>
        <v>0</v>
      </c>
      <c r="L26" s="118">
        <f>'TDC FY 27-28'!O53</f>
        <v>0</v>
      </c>
      <c r="M26" s="118">
        <f>'TDC FY 28-29'!O53</f>
        <v>0</v>
      </c>
      <c r="N26" s="118">
        <f>'TDC FY 29-30'!O53</f>
        <v>0</v>
      </c>
      <c r="O26" s="119">
        <f>SUM(I26:N26)</f>
        <v>0</v>
      </c>
      <c r="P26" s="167">
        <f>'TDC FY 24-25'!V53+'TDC FY 25-26'!V53+'TDC FY 26-27'!V53+'TDC FY 27-28'!V53+'TDC FY 28-29'!V53+'TDC FY 29-30'!V53</f>
        <v>0</v>
      </c>
    </row>
    <row r="27" spans="1:16" ht="15" x14ac:dyDescent="0.2">
      <c r="E27" s="24"/>
      <c r="G27" s="283" t="s">
        <v>182</v>
      </c>
      <c r="H27" s="284"/>
      <c r="I27" s="132">
        <f>SUM(I25:I26)</f>
        <v>0</v>
      </c>
      <c r="J27" s="132">
        <f>SUM(J25:J26)</f>
        <v>0</v>
      </c>
      <c r="K27" s="132">
        <f t="shared" ref="K27:N27" si="4">SUM(K25:K26)</f>
        <v>0</v>
      </c>
      <c r="L27" s="132">
        <f t="shared" si="4"/>
        <v>0</v>
      </c>
      <c r="M27" s="132">
        <f t="shared" si="4"/>
        <v>0</v>
      </c>
      <c r="N27" s="132">
        <f t="shared" si="4"/>
        <v>0</v>
      </c>
      <c r="O27" s="132">
        <f>SUM(O25:O26)</f>
        <v>0</v>
      </c>
      <c r="P27" s="165">
        <f>SUM(P25:P26)</f>
        <v>0</v>
      </c>
    </row>
    <row r="28" spans="1:16" x14ac:dyDescent="0.2">
      <c r="I28" s="115"/>
      <c r="J28" s="115"/>
      <c r="K28" s="115"/>
      <c r="L28" s="115"/>
      <c r="M28" s="115"/>
      <c r="N28" s="115"/>
      <c r="O28" s="116"/>
      <c r="P28" s="164"/>
    </row>
    <row r="29" spans="1:16" ht="15" x14ac:dyDescent="0.2">
      <c r="A29" s="24" t="s">
        <v>183</v>
      </c>
      <c r="E29" s="117"/>
      <c r="I29" s="115"/>
      <c r="J29" s="115"/>
      <c r="K29" s="115"/>
      <c r="L29" s="115"/>
      <c r="M29" s="115"/>
      <c r="N29" s="115"/>
      <c r="O29" s="116"/>
      <c r="P29" s="171"/>
    </row>
    <row r="30" spans="1:16" ht="15" x14ac:dyDescent="0.2">
      <c r="A30" s="122"/>
      <c r="B30" s="123"/>
      <c r="C30" s="123"/>
      <c r="D30" s="123"/>
      <c r="F30" s="283" t="s">
        <v>184</v>
      </c>
      <c r="G30" s="284"/>
      <c r="H30" s="284"/>
      <c r="I30" s="133">
        <f>'TDC FY 24-25'!O49</f>
        <v>0</v>
      </c>
      <c r="J30" s="133">
        <f>'TDC FY 25-26'!O49</f>
        <v>0</v>
      </c>
      <c r="K30" s="133">
        <f>'TDC FY 26-27'!O49</f>
        <v>0</v>
      </c>
      <c r="L30" s="133">
        <f>'TDC FY 27-28'!O49</f>
        <v>0</v>
      </c>
      <c r="M30" s="133">
        <f>'TDC FY 28-29'!O49</f>
        <v>0</v>
      </c>
      <c r="N30" s="133">
        <f>'TDC FY 29-30'!O49</f>
        <v>0</v>
      </c>
      <c r="O30" s="133">
        <f>SUM(I30:N30)</f>
        <v>0</v>
      </c>
      <c r="P30" s="165">
        <f>'TDC FY 24-25'!V49+'TDC FY 25-26'!V49+'TDC FY 26-27'!V49+'TDC FY 27-28'!V49+'TDC FY 28-29'!V49+'TDC FY 29-30'!V49</f>
        <v>0</v>
      </c>
    </row>
    <row r="31" spans="1:16" x14ac:dyDescent="0.2">
      <c r="I31" s="115"/>
      <c r="J31" s="115"/>
      <c r="K31" s="115"/>
      <c r="L31" s="115"/>
      <c r="M31" s="115"/>
      <c r="N31" s="115"/>
      <c r="O31" s="116"/>
      <c r="P31" s="164"/>
    </row>
    <row r="32" spans="1:16" ht="15" x14ac:dyDescent="0.2">
      <c r="A32" s="24" t="s">
        <v>185</v>
      </c>
      <c r="E32" s="117"/>
      <c r="I32" s="115"/>
      <c r="J32" s="115"/>
      <c r="K32" s="115"/>
      <c r="L32" s="115"/>
      <c r="M32" s="115"/>
      <c r="N32" s="115"/>
      <c r="O32" s="116"/>
      <c r="P32" s="171"/>
    </row>
    <row r="33" spans="1:16" ht="15" x14ac:dyDescent="0.2">
      <c r="A33" s="122"/>
      <c r="B33" s="123"/>
      <c r="C33" s="123"/>
      <c r="D33" s="123"/>
      <c r="E33" s="283" t="s">
        <v>186</v>
      </c>
      <c r="F33" s="284"/>
      <c r="G33" s="284"/>
      <c r="H33" s="284"/>
      <c r="I33" s="133">
        <f>'TDC FY 24-25'!O70</f>
        <v>0</v>
      </c>
      <c r="J33" s="133">
        <f>'TDC FY 25-26'!O70</f>
        <v>0</v>
      </c>
      <c r="K33" s="133">
        <f>'TDC FY 26-27'!O70</f>
        <v>0</v>
      </c>
      <c r="L33" s="133">
        <f>'TDC FY 27-28'!O70</f>
        <v>0</v>
      </c>
      <c r="M33" s="133">
        <f>'TDC FY 28-29'!O70</f>
        <v>0</v>
      </c>
      <c r="N33" s="133">
        <f>'TDC FY 29-30'!O70</f>
        <v>0</v>
      </c>
      <c r="O33" s="133">
        <f>SUM(I33:N33)</f>
        <v>0</v>
      </c>
      <c r="P33" s="165">
        <f>'TDC FY 24-25'!V70+'TDC FY 25-26'!V70+'TDC FY 26-27'!V70+'TDC FY 27-28'!V70+'TDC FY 28-29'!V70+'TDC FY 29-30'!V70</f>
        <v>0</v>
      </c>
    </row>
    <row r="34" spans="1:16" x14ac:dyDescent="0.2">
      <c r="I34" s="115"/>
      <c r="J34" s="115"/>
      <c r="K34" s="115"/>
      <c r="L34" s="115"/>
      <c r="M34" s="115"/>
      <c r="N34" s="115"/>
      <c r="O34" s="116"/>
      <c r="P34" s="164"/>
    </row>
    <row r="35" spans="1:16" ht="15" x14ac:dyDescent="0.2">
      <c r="A35" s="24" t="s">
        <v>187</v>
      </c>
      <c r="I35" s="115"/>
      <c r="J35" s="115"/>
      <c r="K35" s="115"/>
      <c r="L35" s="115"/>
      <c r="M35" s="115"/>
      <c r="N35" s="115"/>
      <c r="O35" s="116"/>
      <c r="P35" s="164"/>
    </row>
    <row r="36" spans="1:16" ht="15" x14ac:dyDescent="0.2">
      <c r="A36" s="21" t="str">
        <f>'TDC FY 24-25'!C73</f>
        <v>Consultant/Contractor</v>
      </c>
      <c r="B36" s="21"/>
      <c r="I36" s="115">
        <f>'TDC FY 24-25'!O73</f>
        <v>0</v>
      </c>
      <c r="J36" s="115">
        <f>'TDC FY 25-26'!O73</f>
        <v>0</v>
      </c>
      <c r="K36" s="115">
        <f>'TDC FY 26-27'!O73</f>
        <v>0</v>
      </c>
      <c r="L36" s="115">
        <f>'TDC FY 27-28'!O73</f>
        <v>0</v>
      </c>
      <c r="M36" s="115">
        <f>'TDC FY 28-29'!O73</f>
        <v>0</v>
      </c>
      <c r="N36" s="115">
        <f>'TDC FY 29-30'!O73</f>
        <v>0</v>
      </c>
      <c r="O36" s="116">
        <f>SUM(I36:N36)</f>
        <v>0</v>
      </c>
      <c r="P36" s="166">
        <f>'TDC FY 24-25'!V73+'TDC FY 25-26'!V73+'TDC FY 26-27'!V73+'TDC FY 27-28'!V73+'TDC FY 28-29'!V73+'TDC FY 29-30'!V73</f>
        <v>0</v>
      </c>
    </row>
    <row r="37" spans="1:16" ht="15" x14ac:dyDescent="0.2">
      <c r="A37" s="21" t="str">
        <f>'TDC FY 24-25'!C74</f>
        <v>Subrecipient Agreements - Portion under $25,000</v>
      </c>
      <c r="B37" s="21"/>
      <c r="I37" s="115">
        <f>'TDC FY 24-25'!O74</f>
        <v>0</v>
      </c>
      <c r="J37" s="115">
        <f>'TDC FY 25-26'!O74</f>
        <v>0</v>
      </c>
      <c r="K37" s="115">
        <f>'TDC FY 26-27'!O74</f>
        <v>0</v>
      </c>
      <c r="L37" s="115">
        <f>'TDC FY 27-28'!O74</f>
        <v>0</v>
      </c>
      <c r="M37" s="115">
        <f>'TDC FY 28-29'!O74</f>
        <v>0</v>
      </c>
      <c r="N37" s="115">
        <f>'TDC FY 29-30'!O74</f>
        <v>0</v>
      </c>
      <c r="O37" s="116">
        <f t="shared" ref="O37:O38" si="5">SUM(I37:N37)</f>
        <v>0</v>
      </c>
      <c r="P37" s="166">
        <f>'TDC FY 24-25'!V74+'TDC FY 25-26'!V74+'TDC FY 26-27'!V74+'TDC FY 27-28'!V74+'TDC FY 28-29'!V74+'TDC FY 29-30'!V74</f>
        <v>0</v>
      </c>
    </row>
    <row r="38" spans="1:16" ht="15" x14ac:dyDescent="0.2">
      <c r="A38" s="23" t="str">
        <f>'TDC FY 24-25'!C75</f>
        <v>Subrecipient Agreements - Portion in excess of $25,000</v>
      </c>
      <c r="B38" s="23"/>
      <c r="C38" s="117"/>
      <c r="D38" s="117"/>
      <c r="E38" s="117"/>
      <c r="F38" s="117"/>
      <c r="G38" s="117"/>
      <c r="H38" s="117"/>
      <c r="I38" s="118">
        <f>'TDC FY 24-25'!O75</f>
        <v>0</v>
      </c>
      <c r="J38" s="118">
        <f>'TDC FY 25-26'!O75</f>
        <v>0</v>
      </c>
      <c r="K38" s="118">
        <f>'TDC FY 26-27'!O75</f>
        <v>0</v>
      </c>
      <c r="L38" s="118">
        <f>'TDC FY 27-28'!O75</f>
        <v>0</v>
      </c>
      <c r="M38" s="118">
        <f>'TDC FY 28-29'!O75</f>
        <v>0</v>
      </c>
      <c r="N38" s="118">
        <f>'TDC FY 29-30'!O75</f>
        <v>0</v>
      </c>
      <c r="O38" s="119">
        <f t="shared" si="5"/>
        <v>0</v>
      </c>
      <c r="P38" s="167">
        <f>'TDC FY 24-25'!V75+'TDC FY 25-26'!V75+'TDC FY 26-27'!V75+'TDC FY 27-28'!V75+'TDC FY 28-29'!V75+'TDC FY 29-30'!V75</f>
        <v>0</v>
      </c>
    </row>
    <row r="39" spans="1:16" ht="15" x14ac:dyDescent="0.2">
      <c r="E39" s="24"/>
      <c r="F39" s="283" t="s">
        <v>188</v>
      </c>
      <c r="G39" s="286"/>
      <c r="H39" s="286"/>
      <c r="I39" s="132">
        <f>SUM(I36:I38)</f>
        <v>0</v>
      </c>
      <c r="J39" s="132">
        <f>SUM(J36:J38)</f>
        <v>0</v>
      </c>
      <c r="K39" s="132">
        <f t="shared" ref="K39:L39" si="6">SUM(K36:K38)</f>
        <v>0</v>
      </c>
      <c r="L39" s="132">
        <f t="shared" si="6"/>
        <v>0</v>
      </c>
      <c r="M39" s="132">
        <f>SUM(M36:M38)</f>
        <v>0</v>
      </c>
      <c r="N39" s="132">
        <f>SUM(N36:N38)</f>
        <v>0</v>
      </c>
      <c r="O39" s="132">
        <f>SUM(O36:O38)</f>
        <v>0</v>
      </c>
      <c r="P39" s="165">
        <f>SUM(P36:P38)</f>
        <v>0</v>
      </c>
    </row>
    <row r="40" spans="1:16" x14ac:dyDescent="0.2">
      <c r="I40" s="115"/>
      <c r="J40" s="115"/>
      <c r="K40" s="115"/>
      <c r="L40" s="115"/>
      <c r="M40" s="115"/>
      <c r="N40" s="115"/>
      <c r="O40" s="116"/>
      <c r="P40" s="164"/>
    </row>
    <row r="41" spans="1:16" ht="15" x14ac:dyDescent="0.2">
      <c r="A41" s="24" t="s">
        <v>12</v>
      </c>
      <c r="E41" s="117"/>
      <c r="I41" s="124"/>
      <c r="J41" s="124"/>
      <c r="K41" s="124"/>
      <c r="L41" s="124"/>
      <c r="M41" s="124"/>
      <c r="N41" s="124"/>
      <c r="O41" s="125"/>
      <c r="P41" s="172"/>
    </row>
    <row r="42" spans="1:16" ht="15" x14ac:dyDescent="0.2">
      <c r="A42" s="122"/>
      <c r="B42" s="123"/>
      <c r="C42" s="123"/>
      <c r="D42" s="123"/>
      <c r="E42" s="126"/>
      <c r="F42" s="127"/>
      <c r="G42" s="283" t="s">
        <v>189</v>
      </c>
      <c r="H42" s="283"/>
      <c r="I42" s="133">
        <f>'TDC FY 24-25'!O63+'TDC FY 24-25'!O71+'TDC FY 24-25'!O72+'TDC FY 24-25'!O76+'TDC FY 24-25'!O77</f>
        <v>0</v>
      </c>
      <c r="J42" s="133">
        <f>'TDC FY 25-26'!O63+'TDC FY 25-26'!O71+'TDC FY 25-26'!O72+'TDC FY 25-26'!O77+'TDC FY 25-26'!O76</f>
        <v>0</v>
      </c>
      <c r="K42" s="133">
        <f>'TDC FY 26-27'!O63+'TDC FY 26-27'!O71+'TDC FY 26-27'!O72+'TDC FY 26-27'!O76+'TDC FY 26-27'!O77</f>
        <v>0</v>
      </c>
      <c r="L42" s="133">
        <f>'TDC FY 27-28'!O63+'TDC FY 27-28'!O71+'TDC FY 27-28'!O72+'TDC FY 27-28'!O76+'TDC FY 27-28'!O77</f>
        <v>0</v>
      </c>
      <c r="M42" s="133">
        <f>'TDC FY 28-29'!O63+'TDC FY 28-29'!O71+'TDC FY 28-29'!O72+'TDC FY 28-29'!O76+'TDC FY 28-29'!O77</f>
        <v>0</v>
      </c>
      <c r="N42" s="133">
        <f>'TDC FY 29-30'!O63+'TDC FY 29-30'!O71+'TDC FY 29-30'!O72+'TDC FY 29-30'!O76+'TDC FY 29-30'!O77</f>
        <v>0</v>
      </c>
      <c r="O42" s="133">
        <f>SUM(I42:N42)</f>
        <v>0</v>
      </c>
      <c r="P42" s="173">
        <f>'TDC FY 24-25'!V63+'TDC FY 24-25'!V71+'TDC FY 24-25'!V72+'TDC FY 24-25'!V76+'TDC FY 24-25'!V77+'TDC FY 25-26'!V63+'TDC FY 25-26'!V71+'TDC FY 25-26'!V72+'TDC FY 25-26'!V76+'TDC FY 25-26'!V77+'TDC FY 26-27'!V63+'TDC FY 26-27'!V71+'TDC FY 26-27'!V72+'TDC FY 26-27'!V76+'TDC FY 26-27'!V77+'TDC FY 27-28'!V63+'TDC FY 27-28'!V71+'TDC FY 27-28'!V72+'TDC FY 27-28'!V76+'TDC FY 27-28'!V77+'TDC FY 28-29'!V63+'TDC FY 28-29'!V71+'TDC FY 28-29'!V72+'TDC FY 28-29'!V76+'TDC FY 28-29'!V77+'TDC FY 29-30'!V63+'TDC FY 29-30'!V71+'TDC FY 29-30'!V72+'TDC FY 29-30'!V76+'TDC FY 29-30'!V77</f>
        <v>0</v>
      </c>
    </row>
    <row r="43" spans="1:16" x14ac:dyDescent="0.2">
      <c r="I43" s="115"/>
      <c r="J43" s="115"/>
      <c r="K43" s="115"/>
      <c r="L43" s="115"/>
      <c r="M43" s="115"/>
      <c r="N43" s="115"/>
      <c r="O43" s="116"/>
    </row>
    <row r="44" spans="1:16" x14ac:dyDescent="0.2">
      <c r="I44" s="115"/>
      <c r="J44" s="115"/>
      <c r="K44" s="115"/>
      <c r="L44" s="115"/>
      <c r="M44" s="115"/>
      <c r="N44" s="115"/>
      <c r="O44" s="116"/>
    </row>
    <row r="45" spans="1:16" x14ac:dyDescent="0.2">
      <c r="E45" s="287" t="s">
        <v>190</v>
      </c>
      <c r="F45" s="288"/>
      <c r="G45" s="288"/>
      <c r="H45" s="288"/>
      <c r="I45" s="134">
        <f>I12+I19+I27+I30+I33+I39+I42</f>
        <v>0</v>
      </c>
      <c r="J45" s="134">
        <f t="shared" ref="J45:K45" si="7">J12+J19+J27+J30+J33+J39+J42</f>
        <v>0</v>
      </c>
      <c r="K45" s="134">
        <f t="shared" si="7"/>
        <v>0</v>
      </c>
      <c r="L45" s="134">
        <f>L12+L19+L27+L30+L33+L39+L42</f>
        <v>0</v>
      </c>
      <c r="M45" s="134">
        <f>M12+M19+M27+M30+M33+M39+M42</f>
        <v>0</v>
      </c>
      <c r="N45" s="134">
        <f>N12+N19+N27+N30+N33+N39+N42</f>
        <v>0</v>
      </c>
      <c r="O45" s="132">
        <f>O12+O19+O27+O30+O33+O39+O42</f>
        <v>0</v>
      </c>
      <c r="P45" s="174">
        <f>P12+P19+P27+P30+P33+P39+P42</f>
        <v>0</v>
      </c>
    </row>
    <row r="46" spans="1:16" x14ac:dyDescent="0.2">
      <c r="E46" s="289" t="s">
        <v>191</v>
      </c>
      <c r="F46" s="290"/>
      <c r="G46" s="290"/>
      <c r="H46" s="290"/>
      <c r="I46" s="135">
        <f>'TDC FY 24-25'!O83</f>
        <v>0</v>
      </c>
      <c r="J46" s="135">
        <f>'TDC FY 25-26'!O83</f>
        <v>0</v>
      </c>
      <c r="K46" s="135">
        <f>'TDC FY 26-27'!O83</f>
        <v>0</v>
      </c>
      <c r="L46" s="135">
        <f>'TDC FY 27-28'!O83</f>
        <v>0</v>
      </c>
      <c r="M46" s="135">
        <f>'TDC FY 28-29'!O83</f>
        <v>0</v>
      </c>
      <c r="N46" s="135">
        <f>'TDC FY 29-30'!O83</f>
        <v>0</v>
      </c>
      <c r="O46" s="136">
        <f>SUM(I46:N46)</f>
        <v>0</v>
      </c>
      <c r="P46" s="175">
        <f>'TDC FY 24-25'!V83+'TDC FY 25-26'!V83+'TDC FY 26-27'!V83+'TDC FY 27-28'!V83+'TDC FY 28-29'!V83+'TDC FY 29-30'!V83</f>
        <v>0</v>
      </c>
    </row>
    <row r="47" spans="1:16" x14ac:dyDescent="0.2">
      <c r="E47" s="137"/>
      <c r="F47" s="283" t="s">
        <v>192</v>
      </c>
      <c r="G47" s="283"/>
      <c r="H47" s="283"/>
      <c r="I47" s="132">
        <f>I45+I46</f>
        <v>0</v>
      </c>
      <c r="J47" s="132">
        <f t="shared" ref="J47:N47" si="8">J45+J46</f>
        <v>0</v>
      </c>
      <c r="K47" s="132">
        <f t="shared" si="8"/>
        <v>0</v>
      </c>
      <c r="L47" s="132">
        <f t="shared" si="8"/>
        <v>0</v>
      </c>
      <c r="M47" s="132">
        <f>M45+M46</f>
        <v>0</v>
      </c>
      <c r="N47" s="132">
        <f t="shared" si="8"/>
        <v>0</v>
      </c>
      <c r="O47" s="132">
        <f>O45+O46</f>
        <v>0</v>
      </c>
      <c r="P47" s="174">
        <f>P45+P46</f>
        <v>0</v>
      </c>
    </row>
    <row r="48" spans="1:16" x14ac:dyDescent="0.2">
      <c r="O48" s="114"/>
    </row>
    <row r="49" spans="1:15" ht="15" x14ac:dyDescent="0.2">
      <c r="A49" s="21" t="s">
        <v>17</v>
      </c>
      <c r="B49" s="39">
        <v>0.1</v>
      </c>
      <c r="C49" s="9"/>
      <c r="O49" s="114"/>
    </row>
    <row r="50" spans="1:15" ht="15" x14ac:dyDescent="0.2">
      <c r="A50" s="2" t="s">
        <v>18</v>
      </c>
      <c r="B50" s="41">
        <f>'TDC FY 24-25'!M83+'TDC FY 25-26'!M83+'TDC FY 26-27'!M83+'TDC FY 27-28'!M83+'TDC FY 28-29'!M83+'TDC FY 29-30'!M83</f>
        <v>0</v>
      </c>
      <c r="M50" s="138"/>
      <c r="O50" s="114"/>
    </row>
  </sheetData>
  <sheetProtection algorithmName="SHA-512" hashValue="eSxmphuHzAvqF28+f7D5Ym4QrDH+NpVy5+UEadZEaqvA3hDGpTcqsh/p5wxPi9t28tNaBLjATEGzXJiPfjKEaA==" saltValue="KqvsoBr9MdCMMPUY2ViJKw==" spinCount="100000" sheet="1" objects="1" scenarios="1"/>
  <mergeCells count="11">
    <mergeCell ref="F39:H39"/>
    <mergeCell ref="G42:H42"/>
    <mergeCell ref="E45:H45"/>
    <mergeCell ref="E46:H46"/>
    <mergeCell ref="F47:H47"/>
    <mergeCell ref="E33:H33"/>
    <mergeCell ref="A2:H2"/>
    <mergeCell ref="F12:H12"/>
    <mergeCell ref="F19:H19"/>
    <mergeCell ref="G27:H27"/>
    <mergeCell ref="F30:H30"/>
  </mergeCells>
  <pageMargins left="0.7" right="0.7" top="0.75" bottom="0.75" header="0.3" footer="0.3"/>
  <pageSetup scale="55" fitToHeight="0" orientation="portrait" horizontalDpi="300" verticalDpi="300" r:id="rId1"/>
  <headerFooter>
    <oddFooter>&amp;CPage &amp;P&amp;Rversion 12/2021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65"/>
  <sheetViews>
    <sheetView view="pageLayout" topLeftCell="A49" zoomScale="110" zoomScaleNormal="110" zoomScalePageLayoutView="110" workbookViewId="0">
      <selection activeCell="B62" sqref="B62:N65"/>
    </sheetView>
  </sheetViews>
  <sheetFormatPr defaultColWidth="8.85546875" defaultRowHeight="15" x14ac:dyDescent="0.2"/>
  <cols>
    <col min="1" max="1" width="14.140625" style="66" customWidth="1"/>
    <col min="2" max="2" width="20.7109375" style="66" customWidth="1"/>
    <col min="3" max="3" width="10.42578125" style="66" bestFit="1" customWidth="1"/>
    <col min="4" max="4" width="8.85546875" style="66"/>
    <col min="5" max="5" width="13.7109375" style="66" customWidth="1"/>
    <col min="6" max="6" width="8.85546875" style="66"/>
    <col min="7" max="7" width="20.7109375" style="66" customWidth="1"/>
    <col min="8" max="9" width="8.85546875" style="66"/>
    <col min="10" max="10" width="13.7109375" style="66" customWidth="1"/>
    <col min="11" max="11" width="8.85546875" style="66"/>
    <col min="12" max="12" width="20.7109375" style="66" customWidth="1"/>
    <col min="13" max="14" width="8.85546875" style="66"/>
    <col min="15" max="15" width="13.7109375" style="66" customWidth="1"/>
    <col min="16" max="16" width="8.85546875" style="66"/>
    <col min="17" max="17" width="20.7109375" style="66" customWidth="1"/>
    <col min="18" max="19" width="8.85546875" style="66"/>
    <col min="20" max="20" width="13.7109375" style="66" customWidth="1"/>
    <col min="21" max="21" width="5.85546875" style="66" customWidth="1"/>
    <col min="22" max="22" width="15.140625" style="66" customWidth="1"/>
    <col min="23" max="28" width="13.7109375" style="66" customWidth="1"/>
    <col min="29" max="16384" width="8.85546875" style="66"/>
  </cols>
  <sheetData>
    <row r="1" spans="1:28" ht="15.6" customHeight="1" x14ac:dyDescent="0.2">
      <c r="A1" s="311" t="s">
        <v>65</v>
      </c>
      <c r="B1" s="311"/>
      <c r="C1" s="311"/>
      <c r="D1" s="311"/>
      <c r="E1" s="311"/>
      <c r="F1" s="311"/>
      <c r="G1" s="311"/>
      <c r="H1" s="311"/>
      <c r="I1" s="311"/>
      <c r="J1" s="311"/>
      <c r="K1" s="311"/>
      <c r="L1" s="311"/>
    </row>
    <row r="2" spans="1:28" ht="14.25" customHeight="1" x14ac:dyDescent="0.2">
      <c r="A2" s="66" t="s">
        <v>66</v>
      </c>
      <c r="B2" s="40" t="str">
        <f>'TDC FY 24-25'!B3</f>
        <v>Insert name</v>
      </c>
      <c r="C2" s="67"/>
      <c r="D2" s="67"/>
      <c r="E2" s="67"/>
      <c r="F2" s="67"/>
      <c r="G2" s="67"/>
      <c r="H2" s="67"/>
      <c r="I2" s="67"/>
      <c r="J2" s="67"/>
      <c r="K2" s="67"/>
      <c r="L2" s="67"/>
      <c r="M2" s="67"/>
      <c r="N2" s="67"/>
      <c r="O2" s="67"/>
      <c r="P2" s="67"/>
      <c r="Q2" s="67"/>
      <c r="R2" s="67"/>
      <c r="S2" s="67"/>
      <c r="T2" s="67"/>
    </row>
    <row r="3" spans="1:28" ht="9.6" customHeight="1" thickBot="1" x14ac:dyDescent="0.25"/>
    <row r="4" spans="1:28" ht="24" customHeight="1" thickBot="1" x14ac:dyDescent="0.25">
      <c r="A4" s="312" t="s">
        <v>125</v>
      </c>
      <c r="B4" s="313"/>
      <c r="C4" s="313"/>
      <c r="D4" s="313"/>
      <c r="E4" s="313"/>
      <c r="F4" s="313"/>
      <c r="G4" s="313"/>
      <c r="H4" s="313"/>
      <c r="I4" s="313"/>
      <c r="J4" s="313"/>
      <c r="K4" s="313"/>
      <c r="L4" s="313"/>
      <c r="M4" s="313"/>
      <c r="N4" s="313"/>
      <c r="O4" s="313"/>
      <c r="P4" s="313"/>
      <c r="Q4" s="314"/>
    </row>
    <row r="5" spans="1:28" ht="14.25" customHeight="1" x14ac:dyDescent="0.2">
      <c r="A5" s="68"/>
      <c r="B5" s="68"/>
      <c r="C5" s="68"/>
      <c r="D5" s="68"/>
      <c r="E5" s="68"/>
      <c r="F5" s="68"/>
      <c r="G5" s="68"/>
      <c r="H5" s="68"/>
      <c r="I5" s="68"/>
      <c r="J5" s="68"/>
      <c r="K5" s="68"/>
      <c r="L5" s="68"/>
      <c r="M5" s="68"/>
      <c r="N5" s="68"/>
      <c r="O5" s="68"/>
      <c r="P5" s="68"/>
      <c r="Q5" s="68"/>
    </row>
    <row r="6" spans="1:28" ht="14.25" customHeight="1" thickBot="1" x14ac:dyDescent="0.25">
      <c r="A6" s="66">
        <v>731000</v>
      </c>
      <c r="B6" s="66" t="s">
        <v>67</v>
      </c>
      <c r="G6" s="66" t="s">
        <v>67</v>
      </c>
      <c r="L6" s="66" t="s">
        <v>67</v>
      </c>
      <c r="Q6" s="66" t="s">
        <v>67</v>
      </c>
    </row>
    <row r="7" spans="1:28" ht="15" customHeight="1" x14ac:dyDescent="0.2">
      <c r="B7" s="303" t="s">
        <v>68</v>
      </c>
      <c r="C7" s="303"/>
      <c r="D7" s="303"/>
      <c r="E7" s="303"/>
      <c r="G7" s="303" t="s">
        <v>69</v>
      </c>
      <c r="H7" s="303"/>
      <c r="I7" s="303"/>
      <c r="J7" s="303"/>
      <c r="L7" s="303" t="s">
        <v>70</v>
      </c>
      <c r="M7" s="303"/>
      <c r="N7" s="303"/>
      <c r="O7" s="303"/>
      <c r="Q7" s="303" t="s">
        <v>71</v>
      </c>
      <c r="R7" s="303"/>
      <c r="S7" s="303"/>
      <c r="T7" s="303"/>
      <c r="V7" s="305" t="s">
        <v>99</v>
      </c>
      <c r="W7" s="306"/>
      <c r="X7" s="306"/>
      <c r="Y7" s="306"/>
      <c r="Z7" s="306"/>
      <c r="AA7" s="306"/>
      <c r="AB7" s="307"/>
    </row>
    <row r="8" spans="1:28" ht="15" customHeight="1" x14ac:dyDescent="0.2">
      <c r="B8" s="69" t="s">
        <v>72</v>
      </c>
      <c r="C8" s="301"/>
      <c r="D8" s="301"/>
      <c r="E8" s="301"/>
      <c r="G8" s="69" t="s">
        <v>72</v>
      </c>
      <c r="H8" s="301"/>
      <c r="I8" s="301"/>
      <c r="J8" s="301"/>
      <c r="L8" s="69" t="s">
        <v>72</v>
      </c>
      <c r="M8" s="301"/>
      <c r="N8" s="301"/>
      <c r="O8" s="301"/>
      <c r="Q8" s="69" t="s">
        <v>72</v>
      </c>
      <c r="R8" s="301"/>
      <c r="S8" s="301"/>
      <c r="T8" s="301"/>
      <c r="V8" s="308" t="s">
        <v>100</v>
      </c>
      <c r="W8" s="309"/>
      <c r="X8" s="309"/>
      <c r="Y8" s="309"/>
      <c r="Z8" s="309"/>
      <c r="AA8" s="309"/>
      <c r="AB8" s="310"/>
    </row>
    <row r="9" spans="1:28" ht="15.95" customHeight="1" x14ac:dyDescent="0.2">
      <c r="B9" s="69" t="s">
        <v>73</v>
      </c>
      <c r="C9" s="301"/>
      <c r="D9" s="301"/>
      <c r="E9" s="301"/>
      <c r="G9" s="69" t="s">
        <v>73</v>
      </c>
      <c r="H9" s="301"/>
      <c r="I9" s="301"/>
      <c r="J9" s="301"/>
      <c r="L9" s="69" t="s">
        <v>73</v>
      </c>
      <c r="M9" s="301"/>
      <c r="N9" s="301"/>
      <c r="O9" s="301"/>
      <c r="Q9" s="69" t="s">
        <v>73</v>
      </c>
      <c r="R9" s="301"/>
      <c r="S9" s="301"/>
      <c r="T9" s="301"/>
      <c r="V9" s="96"/>
      <c r="W9" s="80" t="s">
        <v>159</v>
      </c>
      <c r="X9" s="81" t="s">
        <v>164</v>
      </c>
      <c r="Y9" s="97" t="s">
        <v>214</v>
      </c>
      <c r="Z9" s="80" t="s">
        <v>215</v>
      </c>
      <c r="AA9" s="80" t="s">
        <v>216</v>
      </c>
      <c r="AB9" s="81" t="s">
        <v>217</v>
      </c>
    </row>
    <row r="10" spans="1:28" x14ac:dyDescent="0.2">
      <c r="B10" s="297" t="s">
        <v>74</v>
      </c>
      <c r="C10" s="298"/>
      <c r="D10" s="299"/>
      <c r="E10" s="70">
        <v>0</v>
      </c>
      <c r="G10" s="297" t="s">
        <v>74</v>
      </c>
      <c r="H10" s="298"/>
      <c r="I10" s="299"/>
      <c r="J10" s="70">
        <v>0</v>
      </c>
      <c r="L10" s="297" t="s">
        <v>74</v>
      </c>
      <c r="M10" s="298"/>
      <c r="N10" s="299"/>
      <c r="O10" s="70">
        <v>0</v>
      </c>
      <c r="Q10" s="297" t="s">
        <v>74</v>
      </c>
      <c r="R10" s="298"/>
      <c r="S10" s="299"/>
      <c r="T10" s="70">
        <v>0</v>
      </c>
      <c r="V10" s="82" t="s">
        <v>101</v>
      </c>
      <c r="W10" s="83">
        <v>0</v>
      </c>
      <c r="X10" s="83">
        <f>SUM((W10*0.05)+W10)</f>
        <v>0</v>
      </c>
      <c r="Y10" s="83">
        <f t="shared" ref="X10:AB11" si="0">SUM((X10*0.05)+X10)</f>
        <v>0</v>
      </c>
      <c r="Z10" s="83">
        <f t="shared" si="0"/>
        <v>0</v>
      </c>
      <c r="AA10" s="83">
        <f t="shared" si="0"/>
        <v>0</v>
      </c>
      <c r="AB10" s="84">
        <f t="shared" si="0"/>
        <v>0</v>
      </c>
    </row>
    <row r="11" spans="1:28" ht="17.25" customHeight="1" x14ac:dyDescent="0.2">
      <c r="B11" s="300" t="s">
        <v>75</v>
      </c>
      <c r="C11" s="69" t="s">
        <v>76</v>
      </c>
      <c r="D11" s="69" t="s">
        <v>77</v>
      </c>
      <c r="E11" s="71"/>
      <c r="G11" s="300" t="s">
        <v>75</v>
      </c>
      <c r="H11" s="69" t="s">
        <v>76</v>
      </c>
      <c r="I11" s="69" t="s">
        <v>77</v>
      </c>
      <c r="J11" s="71"/>
      <c r="L11" s="300" t="s">
        <v>75</v>
      </c>
      <c r="M11" s="69" t="s">
        <v>76</v>
      </c>
      <c r="N11" s="69" t="s">
        <v>77</v>
      </c>
      <c r="O11" s="71"/>
      <c r="Q11" s="300" t="s">
        <v>75</v>
      </c>
      <c r="R11" s="69" t="s">
        <v>76</v>
      </c>
      <c r="S11" s="69" t="s">
        <v>77</v>
      </c>
      <c r="T11" s="71"/>
      <c r="V11" s="85" t="s">
        <v>102</v>
      </c>
      <c r="W11" s="86">
        <v>0</v>
      </c>
      <c r="X11" s="86">
        <f t="shared" si="0"/>
        <v>0</v>
      </c>
      <c r="Y11" s="86">
        <f t="shared" si="0"/>
        <v>0</v>
      </c>
      <c r="Z11" s="86">
        <f t="shared" si="0"/>
        <v>0</v>
      </c>
      <c r="AA11" s="86">
        <f t="shared" si="0"/>
        <v>0</v>
      </c>
      <c r="AB11" s="87">
        <f t="shared" si="0"/>
        <v>0</v>
      </c>
    </row>
    <row r="12" spans="1:28" ht="15.75" thickBot="1" x14ac:dyDescent="0.25">
      <c r="B12" s="300"/>
      <c r="C12" s="72">
        <v>0</v>
      </c>
      <c r="D12" s="73">
        <v>0</v>
      </c>
      <c r="E12" s="74">
        <f>SUM(C12*D12)</f>
        <v>0</v>
      </c>
      <c r="G12" s="300"/>
      <c r="H12" s="72">
        <v>0</v>
      </c>
      <c r="I12" s="73">
        <v>0</v>
      </c>
      <c r="J12" s="74">
        <f>SUM(H12*I12)</f>
        <v>0</v>
      </c>
      <c r="L12" s="300"/>
      <c r="M12" s="72">
        <v>0</v>
      </c>
      <c r="N12" s="73">
        <v>0</v>
      </c>
      <c r="O12" s="74">
        <f>SUM(M12*N12)</f>
        <v>0</v>
      </c>
      <c r="Q12" s="300"/>
      <c r="R12" s="72">
        <v>0</v>
      </c>
      <c r="S12" s="73">
        <v>0</v>
      </c>
      <c r="T12" s="74">
        <f>SUM(R12*S12)</f>
        <v>0</v>
      </c>
      <c r="V12" s="88" t="s">
        <v>103</v>
      </c>
      <c r="W12" s="89">
        <f>SUM(W10+W11)</f>
        <v>0</v>
      </c>
      <c r="X12" s="89">
        <f t="shared" ref="X12:AB12" si="1">SUM(X10:X11)</f>
        <v>0</v>
      </c>
      <c r="Y12" s="89">
        <f t="shared" si="1"/>
        <v>0</v>
      </c>
      <c r="Z12" s="89">
        <f t="shared" si="1"/>
        <v>0</v>
      </c>
      <c r="AA12" s="89">
        <f t="shared" si="1"/>
        <v>0</v>
      </c>
      <c r="AB12" s="90">
        <f t="shared" si="1"/>
        <v>0</v>
      </c>
    </row>
    <row r="13" spans="1:28" x14ac:dyDescent="0.2">
      <c r="B13" s="300" t="s">
        <v>78</v>
      </c>
      <c r="C13" s="69" t="s">
        <v>79</v>
      </c>
      <c r="D13" s="69" t="s">
        <v>80</v>
      </c>
      <c r="E13" s="75"/>
      <c r="G13" s="300" t="s">
        <v>78</v>
      </c>
      <c r="H13" s="69" t="s">
        <v>79</v>
      </c>
      <c r="I13" s="69" t="s">
        <v>80</v>
      </c>
      <c r="J13" s="75"/>
      <c r="L13" s="300" t="s">
        <v>78</v>
      </c>
      <c r="M13" s="69" t="s">
        <v>79</v>
      </c>
      <c r="N13" s="69" t="s">
        <v>80</v>
      </c>
      <c r="O13" s="75"/>
      <c r="Q13" s="300" t="s">
        <v>78</v>
      </c>
      <c r="R13" s="69" t="s">
        <v>79</v>
      </c>
      <c r="S13" s="69" t="s">
        <v>80</v>
      </c>
      <c r="T13" s="75"/>
    </row>
    <row r="14" spans="1:28" x14ac:dyDescent="0.2">
      <c r="B14" s="300"/>
      <c r="C14" s="72">
        <v>0</v>
      </c>
      <c r="D14" s="76">
        <v>0</v>
      </c>
      <c r="E14" s="74">
        <f>SUM(C14*D14)</f>
        <v>0</v>
      </c>
      <c r="G14" s="300"/>
      <c r="H14" s="72">
        <v>0</v>
      </c>
      <c r="I14" s="76">
        <v>0</v>
      </c>
      <c r="J14" s="74">
        <f>SUM(H14*I14)</f>
        <v>0</v>
      </c>
      <c r="L14" s="300"/>
      <c r="M14" s="72">
        <v>0</v>
      </c>
      <c r="N14" s="76">
        <v>0</v>
      </c>
      <c r="O14" s="74">
        <f>SUM(M14*N14)</f>
        <v>0</v>
      </c>
      <c r="Q14" s="300"/>
      <c r="R14" s="72">
        <v>0</v>
      </c>
      <c r="S14" s="76">
        <v>0</v>
      </c>
      <c r="T14" s="74">
        <f>SUM(R14*S14)</f>
        <v>0</v>
      </c>
    </row>
    <row r="15" spans="1:28" ht="30" customHeight="1" x14ac:dyDescent="0.2">
      <c r="B15" s="300" t="s">
        <v>81</v>
      </c>
      <c r="C15" s="69" t="s">
        <v>82</v>
      </c>
      <c r="D15" s="69" t="s">
        <v>83</v>
      </c>
      <c r="E15" s="75"/>
      <c r="G15" s="300" t="s">
        <v>81</v>
      </c>
      <c r="H15" s="69" t="s">
        <v>82</v>
      </c>
      <c r="I15" s="69" t="s">
        <v>83</v>
      </c>
      <c r="J15" s="75"/>
      <c r="L15" s="300" t="s">
        <v>81</v>
      </c>
      <c r="M15" s="69" t="s">
        <v>82</v>
      </c>
      <c r="N15" s="69" t="s">
        <v>83</v>
      </c>
      <c r="O15" s="75"/>
      <c r="Q15" s="300" t="s">
        <v>81</v>
      </c>
      <c r="R15" s="69" t="s">
        <v>82</v>
      </c>
      <c r="S15" s="69" t="s">
        <v>83</v>
      </c>
      <c r="T15" s="75"/>
    </row>
    <row r="16" spans="1:28" x14ac:dyDescent="0.2">
      <c r="B16" s="300"/>
      <c r="C16" s="72">
        <v>0</v>
      </c>
      <c r="D16" s="76">
        <v>0</v>
      </c>
      <c r="E16" s="74">
        <f>SUM(C16*D16)</f>
        <v>0</v>
      </c>
      <c r="G16" s="300"/>
      <c r="H16" s="72">
        <v>0</v>
      </c>
      <c r="I16" s="76">
        <v>0</v>
      </c>
      <c r="J16" s="74">
        <f>SUM(H16*I16)</f>
        <v>0</v>
      </c>
      <c r="L16" s="300"/>
      <c r="M16" s="72">
        <v>0</v>
      </c>
      <c r="N16" s="76">
        <v>0</v>
      </c>
      <c r="O16" s="74">
        <f>SUM(M16*N16)</f>
        <v>0</v>
      </c>
      <c r="Q16" s="300"/>
      <c r="R16" s="72">
        <v>0</v>
      </c>
      <c r="S16" s="76">
        <v>0</v>
      </c>
      <c r="T16" s="74">
        <f>SUM(R16*S16)</f>
        <v>0</v>
      </c>
    </row>
    <row r="17" spans="2:20" ht="15" customHeight="1" x14ac:dyDescent="0.2">
      <c r="B17" s="297" t="s">
        <v>84</v>
      </c>
      <c r="C17" s="298"/>
      <c r="D17" s="299"/>
      <c r="E17" s="70">
        <v>0</v>
      </c>
      <c r="G17" s="297" t="s">
        <v>84</v>
      </c>
      <c r="H17" s="298"/>
      <c r="I17" s="299"/>
      <c r="J17" s="70">
        <v>0</v>
      </c>
      <c r="L17" s="297" t="s">
        <v>84</v>
      </c>
      <c r="M17" s="298"/>
      <c r="N17" s="299"/>
      <c r="O17" s="70">
        <v>0</v>
      </c>
      <c r="Q17" s="297" t="s">
        <v>84</v>
      </c>
      <c r="R17" s="298"/>
      <c r="S17" s="299"/>
      <c r="T17" s="70">
        <v>0</v>
      </c>
    </row>
    <row r="18" spans="2:20" ht="34.700000000000003" customHeight="1" x14ac:dyDescent="0.2">
      <c r="B18" s="297" t="s">
        <v>85</v>
      </c>
      <c r="C18" s="298"/>
      <c r="D18" s="299"/>
      <c r="E18" s="70">
        <v>0</v>
      </c>
      <c r="G18" s="297" t="s">
        <v>85</v>
      </c>
      <c r="H18" s="298"/>
      <c r="I18" s="299"/>
      <c r="J18" s="70">
        <v>0</v>
      </c>
      <c r="L18" s="297" t="s">
        <v>85</v>
      </c>
      <c r="M18" s="298"/>
      <c r="N18" s="299"/>
      <c r="O18" s="70">
        <v>0</v>
      </c>
      <c r="Q18" s="297" t="s">
        <v>85</v>
      </c>
      <c r="R18" s="298"/>
      <c r="S18" s="299"/>
      <c r="T18" s="70">
        <v>0</v>
      </c>
    </row>
    <row r="19" spans="2:20" x14ac:dyDescent="0.2">
      <c r="B19" s="300" t="s">
        <v>86</v>
      </c>
      <c r="C19" s="69" t="s">
        <v>79</v>
      </c>
      <c r="D19" s="69" t="s">
        <v>80</v>
      </c>
      <c r="E19" s="75"/>
      <c r="G19" s="300" t="s">
        <v>86</v>
      </c>
      <c r="H19" s="69" t="s">
        <v>79</v>
      </c>
      <c r="I19" s="69" t="s">
        <v>80</v>
      </c>
      <c r="J19" s="75"/>
      <c r="L19" s="300" t="s">
        <v>86</v>
      </c>
      <c r="M19" s="69" t="s">
        <v>79</v>
      </c>
      <c r="N19" s="69" t="s">
        <v>80</v>
      </c>
      <c r="O19" s="75"/>
      <c r="Q19" s="300" t="s">
        <v>86</v>
      </c>
      <c r="R19" s="69" t="s">
        <v>79</v>
      </c>
      <c r="S19" s="69" t="s">
        <v>80</v>
      </c>
      <c r="T19" s="75"/>
    </row>
    <row r="20" spans="2:20" x14ac:dyDescent="0.2">
      <c r="B20" s="300"/>
      <c r="C20" s="72">
        <v>0</v>
      </c>
      <c r="D20" s="76">
        <v>0</v>
      </c>
      <c r="E20" s="74">
        <f>SUM(C20*D20)</f>
        <v>0</v>
      </c>
      <c r="G20" s="300"/>
      <c r="H20" s="72">
        <v>0</v>
      </c>
      <c r="I20" s="76">
        <v>0</v>
      </c>
      <c r="J20" s="74">
        <f>SUM(H20*I20)</f>
        <v>0</v>
      </c>
      <c r="L20" s="300"/>
      <c r="M20" s="72">
        <v>0</v>
      </c>
      <c r="N20" s="76">
        <v>0</v>
      </c>
      <c r="O20" s="74">
        <f>SUM(M20*N20)</f>
        <v>0</v>
      </c>
      <c r="Q20" s="300"/>
      <c r="R20" s="72">
        <v>0</v>
      </c>
      <c r="S20" s="76">
        <v>0</v>
      </c>
      <c r="T20" s="74">
        <f>SUM(R20*S20)</f>
        <v>0</v>
      </c>
    </row>
    <row r="21" spans="2:20" x14ac:dyDescent="0.2">
      <c r="B21" s="300" t="s">
        <v>87</v>
      </c>
      <c r="C21" s="69" t="s">
        <v>79</v>
      </c>
      <c r="D21" s="69" t="s">
        <v>80</v>
      </c>
      <c r="E21" s="75"/>
      <c r="G21" s="300" t="s">
        <v>87</v>
      </c>
      <c r="H21" s="69" t="s">
        <v>79</v>
      </c>
      <c r="I21" s="69" t="s">
        <v>80</v>
      </c>
      <c r="J21" s="75"/>
      <c r="L21" s="300" t="s">
        <v>87</v>
      </c>
      <c r="M21" s="69" t="s">
        <v>79</v>
      </c>
      <c r="N21" s="69" t="s">
        <v>80</v>
      </c>
      <c r="O21" s="75"/>
      <c r="Q21" s="300" t="s">
        <v>87</v>
      </c>
      <c r="R21" s="69" t="s">
        <v>79</v>
      </c>
      <c r="S21" s="69" t="s">
        <v>80</v>
      </c>
      <c r="T21" s="75"/>
    </row>
    <row r="22" spans="2:20" x14ac:dyDescent="0.2">
      <c r="B22" s="300"/>
      <c r="C22" s="72">
        <v>0</v>
      </c>
      <c r="D22" s="76">
        <v>0</v>
      </c>
      <c r="E22" s="74">
        <f>SUM(C22*D22)</f>
        <v>0</v>
      </c>
      <c r="G22" s="300"/>
      <c r="H22" s="72">
        <v>0</v>
      </c>
      <c r="I22" s="76">
        <v>0</v>
      </c>
      <c r="J22" s="74">
        <f>SUM(H22*I22)</f>
        <v>0</v>
      </c>
      <c r="L22" s="300"/>
      <c r="M22" s="72">
        <v>0</v>
      </c>
      <c r="N22" s="76">
        <v>0</v>
      </c>
      <c r="O22" s="74">
        <f>SUM(M22*N22)</f>
        <v>0</v>
      </c>
      <c r="Q22" s="300"/>
      <c r="R22" s="72">
        <v>0</v>
      </c>
      <c r="S22" s="76">
        <v>0</v>
      </c>
      <c r="T22" s="74">
        <f>SUM(R22*S22)</f>
        <v>0</v>
      </c>
    </row>
    <row r="23" spans="2:20" x14ac:dyDescent="0.2">
      <c r="B23" s="297" t="s">
        <v>88</v>
      </c>
      <c r="C23" s="298"/>
      <c r="D23" s="299"/>
      <c r="E23" s="70">
        <v>0</v>
      </c>
      <c r="G23" s="297" t="s">
        <v>88</v>
      </c>
      <c r="H23" s="298"/>
      <c r="I23" s="299"/>
      <c r="J23" s="70">
        <v>0</v>
      </c>
      <c r="L23" s="297" t="s">
        <v>88</v>
      </c>
      <c r="M23" s="298"/>
      <c r="N23" s="299"/>
      <c r="O23" s="70">
        <v>0</v>
      </c>
      <c r="Q23" s="297" t="s">
        <v>88</v>
      </c>
      <c r="R23" s="298"/>
      <c r="S23" s="299"/>
      <c r="T23" s="70">
        <v>0</v>
      </c>
    </row>
    <row r="24" spans="2:20" ht="15" customHeight="1" x14ac:dyDescent="0.2">
      <c r="B24" s="297" t="s">
        <v>89</v>
      </c>
      <c r="C24" s="298"/>
      <c r="D24" s="299"/>
      <c r="E24" s="70">
        <v>0</v>
      </c>
      <c r="G24" s="297" t="s">
        <v>89</v>
      </c>
      <c r="H24" s="298"/>
      <c r="I24" s="299"/>
      <c r="J24" s="70">
        <v>0</v>
      </c>
      <c r="L24" s="297" t="s">
        <v>89</v>
      </c>
      <c r="M24" s="298"/>
      <c r="N24" s="299"/>
      <c r="O24" s="70">
        <v>0</v>
      </c>
      <c r="Q24" s="297" t="s">
        <v>89</v>
      </c>
      <c r="R24" s="298"/>
      <c r="S24" s="299"/>
      <c r="T24" s="70">
        <v>0</v>
      </c>
    </row>
    <row r="25" spans="2:20" x14ac:dyDescent="0.2">
      <c r="B25" s="297" t="s">
        <v>90</v>
      </c>
      <c r="C25" s="298"/>
      <c r="D25" s="299"/>
      <c r="E25" s="70">
        <v>0</v>
      </c>
      <c r="G25" s="297" t="s">
        <v>90</v>
      </c>
      <c r="H25" s="298"/>
      <c r="I25" s="299"/>
      <c r="J25" s="70">
        <v>0</v>
      </c>
      <c r="L25" s="297" t="s">
        <v>90</v>
      </c>
      <c r="M25" s="298"/>
      <c r="N25" s="299"/>
      <c r="O25" s="70">
        <v>0</v>
      </c>
      <c r="Q25" s="297" t="s">
        <v>90</v>
      </c>
      <c r="R25" s="298"/>
      <c r="S25" s="299"/>
      <c r="T25" s="70">
        <v>0</v>
      </c>
    </row>
    <row r="26" spans="2:20" x14ac:dyDescent="0.2">
      <c r="B26" s="297" t="s">
        <v>91</v>
      </c>
      <c r="C26" s="298"/>
      <c r="D26" s="299"/>
      <c r="E26" s="74">
        <f>SUM(E10,E12,E14,E16,E17,E18,E20,E22,E23,E24,E25)</f>
        <v>0</v>
      </c>
      <c r="G26" s="297" t="s">
        <v>91</v>
      </c>
      <c r="H26" s="298"/>
      <c r="I26" s="299"/>
      <c r="J26" s="74">
        <f>SUM(J10,J12,J14,J16,J17,J18,J20,J22,J23,J24,J25)</f>
        <v>0</v>
      </c>
      <c r="L26" s="297" t="s">
        <v>91</v>
      </c>
      <c r="M26" s="298"/>
      <c r="N26" s="299"/>
      <c r="O26" s="74">
        <f>SUM(O10,O12,O14,O16,O17,O18,O20,O22,O23,O24,O25)</f>
        <v>0</v>
      </c>
      <c r="Q26" s="297" t="s">
        <v>91</v>
      </c>
      <c r="R26" s="298"/>
      <c r="S26" s="299"/>
      <c r="T26" s="74">
        <f>SUM(T10,T12,T14,T16,T17,T18,T20,T22,T23,T24,T25)</f>
        <v>0</v>
      </c>
    </row>
    <row r="27" spans="2:20" ht="30" customHeight="1" x14ac:dyDescent="0.2">
      <c r="B27" s="297" t="s">
        <v>92</v>
      </c>
      <c r="C27" s="298"/>
      <c r="D27" s="299"/>
      <c r="E27" s="76">
        <v>0</v>
      </c>
      <c r="G27" s="297" t="s">
        <v>92</v>
      </c>
      <c r="H27" s="298"/>
      <c r="I27" s="299"/>
      <c r="J27" s="76">
        <v>0</v>
      </c>
      <c r="L27" s="297" t="s">
        <v>92</v>
      </c>
      <c r="M27" s="298"/>
      <c r="N27" s="299"/>
      <c r="O27" s="76">
        <v>0</v>
      </c>
      <c r="Q27" s="297" t="s">
        <v>92</v>
      </c>
      <c r="R27" s="298"/>
      <c r="S27" s="299"/>
      <c r="T27" s="76">
        <v>0</v>
      </c>
    </row>
    <row r="28" spans="2:20" x14ac:dyDescent="0.2">
      <c r="B28" s="291" t="s">
        <v>104</v>
      </c>
      <c r="C28" s="292"/>
      <c r="D28" s="293"/>
      <c r="E28" s="77">
        <f>SUM(E26*E27)</f>
        <v>0</v>
      </c>
      <c r="G28" s="302" t="s">
        <v>94</v>
      </c>
      <c r="H28" s="302"/>
      <c r="I28" s="302"/>
      <c r="J28" s="77">
        <f>SUM(J26*J27)</f>
        <v>0</v>
      </c>
      <c r="L28" s="302" t="s">
        <v>95</v>
      </c>
      <c r="M28" s="302"/>
      <c r="N28" s="302"/>
      <c r="O28" s="77">
        <f>SUM(O26*O27)</f>
        <v>0</v>
      </c>
      <c r="Q28" s="302" t="s">
        <v>96</v>
      </c>
      <c r="R28" s="302"/>
      <c r="S28" s="302"/>
      <c r="T28" s="77">
        <f>SUM(T26*T27)</f>
        <v>0</v>
      </c>
    </row>
    <row r="29" spans="2:20" ht="15" customHeight="1" x14ac:dyDescent="0.2">
      <c r="B29" s="304" t="s">
        <v>105</v>
      </c>
      <c r="C29" s="304"/>
      <c r="D29" s="304"/>
      <c r="E29" s="91">
        <v>0</v>
      </c>
      <c r="G29" s="304" t="s">
        <v>105</v>
      </c>
      <c r="H29" s="304"/>
      <c r="I29" s="304"/>
      <c r="J29" s="91">
        <v>0</v>
      </c>
      <c r="L29" s="304" t="s">
        <v>105</v>
      </c>
      <c r="M29" s="304"/>
      <c r="N29" s="304"/>
      <c r="O29" s="91">
        <v>0</v>
      </c>
      <c r="Q29" s="304" t="s">
        <v>105</v>
      </c>
      <c r="R29" s="304"/>
      <c r="S29" s="304"/>
      <c r="T29" s="91">
        <v>0</v>
      </c>
    </row>
    <row r="30" spans="2:20" x14ac:dyDescent="0.2">
      <c r="B30" s="291" t="s">
        <v>93</v>
      </c>
      <c r="C30" s="292"/>
      <c r="D30" s="293"/>
      <c r="E30" s="77">
        <f>SUM(E28*E29)</f>
        <v>0</v>
      </c>
      <c r="G30" s="302" t="s">
        <v>94</v>
      </c>
      <c r="H30" s="302"/>
      <c r="I30" s="302"/>
      <c r="J30" s="77">
        <f>SUM(J28*J29)</f>
        <v>0</v>
      </c>
      <c r="L30" s="302" t="s">
        <v>95</v>
      </c>
      <c r="M30" s="302"/>
      <c r="N30" s="302"/>
      <c r="O30" s="77">
        <f>SUM(O28*O29)</f>
        <v>0</v>
      </c>
      <c r="Q30" s="302" t="s">
        <v>96</v>
      </c>
      <c r="R30" s="302"/>
      <c r="S30" s="302"/>
      <c r="T30" s="77">
        <f>SUM(T28*T29)</f>
        <v>0</v>
      </c>
    </row>
    <row r="31" spans="2:20" s="92" customFormat="1" x14ac:dyDescent="0.2">
      <c r="B31" s="93"/>
      <c r="C31" s="93"/>
      <c r="D31" s="93"/>
      <c r="E31" s="94"/>
      <c r="G31" s="93"/>
      <c r="H31" s="93"/>
      <c r="I31" s="93"/>
      <c r="J31" s="94"/>
      <c r="L31" s="93"/>
      <c r="M31" s="93"/>
      <c r="N31" s="93"/>
      <c r="O31" s="94"/>
      <c r="Q31" s="93"/>
      <c r="R31" s="93"/>
      <c r="S31" s="93"/>
      <c r="T31" s="94"/>
    </row>
    <row r="32" spans="2:20" x14ac:dyDescent="0.2">
      <c r="B32" s="78"/>
      <c r="C32" s="78"/>
      <c r="D32" s="78"/>
      <c r="E32" s="79"/>
      <c r="G32" s="78"/>
      <c r="H32" s="78"/>
      <c r="I32" s="78"/>
      <c r="J32" s="79"/>
      <c r="L32" s="78"/>
      <c r="M32" s="78"/>
      <c r="N32" s="78"/>
      <c r="O32" s="79"/>
      <c r="Q32" s="78"/>
      <c r="R32" s="78"/>
      <c r="S32" s="78"/>
      <c r="T32" s="79"/>
    </row>
    <row r="33" spans="1:20" x14ac:dyDescent="0.2">
      <c r="A33" s="66">
        <v>731310</v>
      </c>
      <c r="B33" s="66" t="s">
        <v>97</v>
      </c>
      <c r="G33" s="66" t="s">
        <v>97</v>
      </c>
      <c r="L33" s="66" t="s">
        <v>97</v>
      </c>
      <c r="Q33" s="66" t="s">
        <v>97</v>
      </c>
    </row>
    <row r="34" spans="1:20" x14ac:dyDescent="0.2">
      <c r="B34" s="303" t="s">
        <v>68</v>
      </c>
      <c r="C34" s="303"/>
      <c r="D34" s="303"/>
      <c r="E34" s="303"/>
      <c r="G34" s="303" t="s">
        <v>69</v>
      </c>
      <c r="H34" s="303"/>
      <c r="I34" s="303"/>
      <c r="J34" s="303"/>
      <c r="L34" s="303" t="s">
        <v>70</v>
      </c>
      <c r="M34" s="303"/>
      <c r="N34" s="303"/>
      <c r="O34" s="303"/>
      <c r="Q34" s="303" t="s">
        <v>71</v>
      </c>
      <c r="R34" s="303"/>
      <c r="S34" s="303"/>
      <c r="T34" s="303"/>
    </row>
    <row r="35" spans="1:20" x14ac:dyDescent="0.2">
      <c r="B35" s="69" t="s">
        <v>72</v>
      </c>
      <c r="C35" s="301"/>
      <c r="D35" s="301"/>
      <c r="E35" s="301"/>
      <c r="G35" s="69" t="s">
        <v>72</v>
      </c>
      <c r="H35" s="301"/>
      <c r="I35" s="301"/>
      <c r="J35" s="301"/>
      <c r="L35" s="69" t="s">
        <v>72</v>
      </c>
      <c r="M35" s="301"/>
      <c r="N35" s="301"/>
      <c r="O35" s="301"/>
      <c r="Q35" s="69" t="s">
        <v>72</v>
      </c>
      <c r="R35" s="301"/>
      <c r="S35" s="301"/>
      <c r="T35" s="301"/>
    </row>
    <row r="36" spans="1:20" ht="15.95" customHeight="1" x14ac:dyDescent="0.2">
      <c r="B36" s="69" t="s">
        <v>73</v>
      </c>
      <c r="C36" s="301"/>
      <c r="D36" s="301"/>
      <c r="E36" s="301"/>
      <c r="G36" s="69" t="s">
        <v>73</v>
      </c>
      <c r="H36" s="301"/>
      <c r="I36" s="301"/>
      <c r="J36" s="301"/>
      <c r="L36" s="69" t="s">
        <v>73</v>
      </c>
      <c r="M36" s="301"/>
      <c r="N36" s="301"/>
      <c r="O36" s="301"/>
      <c r="Q36" s="69" t="s">
        <v>73</v>
      </c>
      <c r="R36" s="301"/>
      <c r="S36" s="301"/>
      <c r="T36" s="301"/>
    </row>
    <row r="37" spans="1:20" x14ac:dyDescent="0.2">
      <c r="B37" s="297" t="s">
        <v>74</v>
      </c>
      <c r="C37" s="298"/>
      <c r="D37" s="299"/>
      <c r="E37" s="70">
        <v>0</v>
      </c>
      <c r="G37" s="297" t="s">
        <v>74</v>
      </c>
      <c r="H37" s="298"/>
      <c r="I37" s="299"/>
      <c r="J37" s="70">
        <v>0</v>
      </c>
      <c r="L37" s="297" t="s">
        <v>74</v>
      </c>
      <c r="M37" s="298"/>
      <c r="N37" s="299"/>
      <c r="O37" s="70">
        <v>0</v>
      </c>
      <c r="Q37" s="297" t="s">
        <v>74</v>
      </c>
      <c r="R37" s="298"/>
      <c r="S37" s="299"/>
      <c r="T37" s="70">
        <v>0</v>
      </c>
    </row>
    <row r="38" spans="1:20" ht="17.25" customHeight="1" x14ac:dyDescent="0.2">
      <c r="B38" s="300" t="s">
        <v>75</v>
      </c>
      <c r="C38" s="69" t="s">
        <v>76</v>
      </c>
      <c r="D38" s="69" t="s">
        <v>77</v>
      </c>
      <c r="E38" s="71"/>
      <c r="G38" s="300" t="s">
        <v>75</v>
      </c>
      <c r="H38" s="69" t="s">
        <v>76</v>
      </c>
      <c r="I38" s="69" t="s">
        <v>77</v>
      </c>
      <c r="J38" s="71"/>
      <c r="L38" s="300" t="s">
        <v>75</v>
      </c>
      <c r="M38" s="69" t="s">
        <v>76</v>
      </c>
      <c r="N38" s="69" t="s">
        <v>77</v>
      </c>
      <c r="O38" s="71"/>
      <c r="Q38" s="300" t="s">
        <v>75</v>
      </c>
      <c r="R38" s="69" t="s">
        <v>76</v>
      </c>
      <c r="S38" s="69" t="s">
        <v>77</v>
      </c>
      <c r="T38" s="71"/>
    </row>
    <row r="39" spans="1:20" x14ac:dyDescent="0.2">
      <c r="B39" s="300"/>
      <c r="C39" s="72">
        <v>0</v>
      </c>
      <c r="D39" s="73">
        <v>0</v>
      </c>
      <c r="E39" s="74">
        <f>SUM(C39*D39)</f>
        <v>0</v>
      </c>
      <c r="G39" s="300"/>
      <c r="H39" s="72">
        <v>0</v>
      </c>
      <c r="I39" s="73">
        <v>0</v>
      </c>
      <c r="J39" s="74">
        <f>SUM(H39*I39)</f>
        <v>0</v>
      </c>
      <c r="L39" s="300"/>
      <c r="M39" s="72">
        <v>0</v>
      </c>
      <c r="N39" s="73">
        <v>0</v>
      </c>
      <c r="O39" s="74">
        <f>SUM(M39*N39)</f>
        <v>0</v>
      </c>
      <c r="Q39" s="300"/>
      <c r="R39" s="72">
        <v>0</v>
      </c>
      <c r="S39" s="73">
        <v>0</v>
      </c>
      <c r="T39" s="74">
        <f>SUM(R39*S39)</f>
        <v>0</v>
      </c>
    </row>
    <row r="40" spans="1:20" x14ac:dyDescent="0.2">
      <c r="B40" s="300" t="s">
        <v>78</v>
      </c>
      <c r="C40" s="69" t="s">
        <v>79</v>
      </c>
      <c r="D40" s="69" t="s">
        <v>80</v>
      </c>
      <c r="E40" s="75"/>
      <c r="G40" s="300" t="s">
        <v>78</v>
      </c>
      <c r="H40" s="69" t="s">
        <v>79</v>
      </c>
      <c r="I40" s="69" t="s">
        <v>80</v>
      </c>
      <c r="J40" s="75"/>
      <c r="L40" s="300" t="s">
        <v>78</v>
      </c>
      <c r="M40" s="69" t="s">
        <v>79</v>
      </c>
      <c r="N40" s="69" t="s">
        <v>80</v>
      </c>
      <c r="O40" s="75"/>
      <c r="Q40" s="300" t="s">
        <v>78</v>
      </c>
      <c r="R40" s="69" t="s">
        <v>79</v>
      </c>
      <c r="S40" s="69" t="s">
        <v>80</v>
      </c>
      <c r="T40" s="75"/>
    </row>
    <row r="41" spans="1:20" x14ac:dyDescent="0.2">
      <c r="B41" s="300"/>
      <c r="C41" s="72">
        <v>0</v>
      </c>
      <c r="D41" s="76">
        <v>0</v>
      </c>
      <c r="E41" s="74">
        <f>SUM(C41*D41)</f>
        <v>0</v>
      </c>
      <c r="G41" s="300"/>
      <c r="H41" s="72">
        <v>0</v>
      </c>
      <c r="I41" s="76">
        <v>0</v>
      </c>
      <c r="J41" s="74">
        <f>SUM(H41*I41)</f>
        <v>0</v>
      </c>
      <c r="L41" s="300"/>
      <c r="M41" s="72">
        <v>0</v>
      </c>
      <c r="N41" s="76">
        <v>0</v>
      </c>
      <c r="O41" s="74">
        <f>SUM(M41*N41)</f>
        <v>0</v>
      </c>
      <c r="Q41" s="300"/>
      <c r="R41" s="72">
        <v>0</v>
      </c>
      <c r="S41" s="76">
        <v>0</v>
      </c>
      <c r="T41" s="74">
        <f>SUM(R41*S41)</f>
        <v>0</v>
      </c>
    </row>
    <row r="42" spans="1:20" ht="30" customHeight="1" x14ac:dyDescent="0.2">
      <c r="B42" s="300" t="s">
        <v>81</v>
      </c>
      <c r="C42" s="69" t="s">
        <v>82</v>
      </c>
      <c r="D42" s="69" t="s">
        <v>83</v>
      </c>
      <c r="E42" s="75"/>
      <c r="G42" s="300" t="s">
        <v>81</v>
      </c>
      <c r="H42" s="69" t="s">
        <v>82</v>
      </c>
      <c r="I42" s="69" t="s">
        <v>83</v>
      </c>
      <c r="J42" s="75"/>
      <c r="L42" s="300" t="s">
        <v>81</v>
      </c>
      <c r="M42" s="69" t="s">
        <v>82</v>
      </c>
      <c r="N42" s="69" t="s">
        <v>83</v>
      </c>
      <c r="O42" s="95"/>
      <c r="Q42" s="300" t="s">
        <v>81</v>
      </c>
      <c r="R42" s="69" t="s">
        <v>82</v>
      </c>
      <c r="S42" s="69" t="s">
        <v>83</v>
      </c>
      <c r="T42" s="75"/>
    </row>
    <row r="43" spans="1:20" x14ac:dyDescent="0.2">
      <c r="B43" s="300"/>
      <c r="C43" s="72">
        <v>0</v>
      </c>
      <c r="D43" s="76">
        <v>0</v>
      </c>
      <c r="E43" s="74">
        <f>SUM(C43*D43)</f>
        <v>0</v>
      </c>
      <c r="G43" s="300"/>
      <c r="H43" s="72">
        <v>0</v>
      </c>
      <c r="I43" s="76">
        <v>0</v>
      </c>
      <c r="J43" s="74">
        <f>SUM(H43*I43)</f>
        <v>0</v>
      </c>
      <c r="L43" s="300"/>
      <c r="M43" s="72">
        <v>0</v>
      </c>
      <c r="N43" s="76">
        <v>0</v>
      </c>
      <c r="O43" s="74">
        <f>SUM(M43*N43)</f>
        <v>0</v>
      </c>
      <c r="Q43" s="300"/>
      <c r="R43" s="72">
        <v>0</v>
      </c>
      <c r="S43" s="76">
        <v>0</v>
      </c>
      <c r="T43" s="74">
        <f>SUM(R43*S43)</f>
        <v>0</v>
      </c>
    </row>
    <row r="44" spans="1:20" ht="15" customHeight="1" x14ac:dyDescent="0.2">
      <c r="B44" s="297" t="s">
        <v>84</v>
      </c>
      <c r="C44" s="298"/>
      <c r="D44" s="299"/>
      <c r="E44" s="70">
        <v>0</v>
      </c>
      <c r="G44" s="297" t="s">
        <v>84</v>
      </c>
      <c r="H44" s="298"/>
      <c r="I44" s="299"/>
      <c r="J44" s="70">
        <v>0</v>
      </c>
      <c r="L44" s="297" t="s">
        <v>84</v>
      </c>
      <c r="M44" s="298"/>
      <c r="N44" s="299"/>
      <c r="O44" s="70">
        <v>0</v>
      </c>
      <c r="Q44" s="297" t="s">
        <v>84</v>
      </c>
      <c r="R44" s="298"/>
      <c r="S44" s="299"/>
      <c r="T44" s="70">
        <v>0</v>
      </c>
    </row>
    <row r="45" spans="1:20" ht="34.700000000000003" customHeight="1" x14ac:dyDescent="0.2">
      <c r="B45" s="297" t="s">
        <v>85</v>
      </c>
      <c r="C45" s="298"/>
      <c r="D45" s="299"/>
      <c r="E45" s="70">
        <v>0</v>
      </c>
      <c r="G45" s="297" t="s">
        <v>85</v>
      </c>
      <c r="H45" s="298"/>
      <c r="I45" s="299"/>
      <c r="J45" s="70">
        <v>0</v>
      </c>
      <c r="L45" s="297" t="s">
        <v>85</v>
      </c>
      <c r="M45" s="298"/>
      <c r="N45" s="299"/>
      <c r="O45" s="70">
        <v>0</v>
      </c>
      <c r="Q45" s="297" t="s">
        <v>85</v>
      </c>
      <c r="R45" s="298"/>
      <c r="S45" s="299"/>
      <c r="T45" s="70">
        <v>0</v>
      </c>
    </row>
    <row r="46" spans="1:20" x14ac:dyDescent="0.2">
      <c r="B46" s="300" t="s">
        <v>86</v>
      </c>
      <c r="C46" s="69" t="s">
        <v>79</v>
      </c>
      <c r="D46" s="69" t="s">
        <v>80</v>
      </c>
      <c r="E46" s="75"/>
      <c r="G46" s="300" t="s">
        <v>86</v>
      </c>
      <c r="H46" s="69" t="s">
        <v>79</v>
      </c>
      <c r="I46" s="69" t="s">
        <v>80</v>
      </c>
      <c r="J46" s="75"/>
      <c r="L46" s="300" t="s">
        <v>86</v>
      </c>
      <c r="M46" s="69" t="s">
        <v>79</v>
      </c>
      <c r="N46" s="69" t="s">
        <v>80</v>
      </c>
      <c r="O46" s="75"/>
      <c r="Q46" s="300" t="s">
        <v>86</v>
      </c>
      <c r="R46" s="69" t="s">
        <v>79</v>
      </c>
      <c r="S46" s="69" t="s">
        <v>80</v>
      </c>
      <c r="T46" s="75"/>
    </row>
    <row r="47" spans="1:20" x14ac:dyDescent="0.2">
      <c r="B47" s="300"/>
      <c r="C47" s="72">
        <v>0</v>
      </c>
      <c r="D47" s="76">
        <v>0</v>
      </c>
      <c r="E47" s="74">
        <f>SUM(C47*D47)</f>
        <v>0</v>
      </c>
      <c r="G47" s="300"/>
      <c r="H47" s="72">
        <v>0</v>
      </c>
      <c r="I47" s="76">
        <v>0</v>
      </c>
      <c r="J47" s="74">
        <f>SUM(H47*I47)</f>
        <v>0</v>
      </c>
      <c r="L47" s="300"/>
      <c r="M47" s="72">
        <v>0</v>
      </c>
      <c r="N47" s="76">
        <v>0</v>
      </c>
      <c r="O47" s="74">
        <f>SUM(M47*N47)</f>
        <v>0</v>
      </c>
      <c r="Q47" s="300"/>
      <c r="R47" s="72">
        <v>0</v>
      </c>
      <c r="S47" s="76">
        <v>0</v>
      </c>
      <c r="T47" s="74">
        <f>SUM(R47*S47)</f>
        <v>0</v>
      </c>
    </row>
    <row r="48" spans="1:20" x14ac:dyDescent="0.2">
      <c r="B48" s="300" t="s">
        <v>87</v>
      </c>
      <c r="C48" s="69" t="s">
        <v>79</v>
      </c>
      <c r="D48" s="69" t="s">
        <v>80</v>
      </c>
      <c r="E48" s="75"/>
      <c r="G48" s="300" t="s">
        <v>87</v>
      </c>
      <c r="H48" s="69" t="s">
        <v>79</v>
      </c>
      <c r="I48" s="69" t="s">
        <v>80</v>
      </c>
      <c r="J48" s="75"/>
      <c r="L48" s="300" t="s">
        <v>87</v>
      </c>
      <c r="M48" s="69" t="s">
        <v>79</v>
      </c>
      <c r="N48" s="69" t="s">
        <v>80</v>
      </c>
      <c r="O48" s="75"/>
      <c r="Q48" s="300" t="s">
        <v>87</v>
      </c>
      <c r="R48" s="69" t="s">
        <v>79</v>
      </c>
      <c r="S48" s="69" t="s">
        <v>80</v>
      </c>
      <c r="T48" s="75"/>
    </row>
    <row r="49" spans="2:20" x14ac:dyDescent="0.2">
      <c r="B49" s="300"/>
      <c r="C49" s="72">
        <v>0</v>
      </c>
      <c r="D49" s="76">
        <v>0</v>
      </c>
      <c r="E49" s="74">
        <f>SUM(C49*D49)</f>
        <v>0</v>
      </c>
      <c r="G49" s="300"/>
      <c r="H49" s="72">
        <v>0</v>
      </c>
      <c r="I49" s="76">
        <v>0</v>
      </c>
      <c r="J49" s="74">
        <f>SUM(H49*I49)</f>
        <v>0</v>
      </c>
      <c r="L49" s="300"/>
      <c r="M49" s="72">
        <v>0</v>
      </c>
      <c r="N49" s="76">
        <v>0</v>
      </c>
      <c r="O49" s="74">
        <f>SUM(M49*N49)</f>
        <v>0</v>
      </c>
      <c r="Q49" s="300"/>
      <c r="R49" s="72">
        <v>0</v>
      </c>
      <c r="S49" s="76">
        <v>0</v>
      </c>
      <c r="T49" s="74">
        <f>SUM(R49*S49)</f>
        <v>0</v>
      </c>
    </row>
    <row r="50" spans="2:20" x14ac:dyDescent="0.2">
      <c r="B50" s="297" t="s">
        <v>88</v>
      </c>
      <c r="C50" s="298"/>
      <c r="D50" s="299"/>
      <c r="E50" s="70">
        <v>0</v>
      </c>
      <c r="G50" s="297" t="s">
        <v>88</v>
      </c>
      <c r="H50" s="298"/>
      <c r="I50" s="299"/>
      <c r="J50" s="70">
        <v>0</v>
      </c>
      <c r="L50" s="297" t="s">
        <v>88</v>
      </c>
      <c r="M50" s="298"/>
      <c r="N50" s="299"/>
      <c r="O50" s="70">
        <v>0</v>
      </c>
      <c r="Q50" s="297" t="s">
        <v>88</v>
      </c>
      <c r="R50" s="298"/>
      <c r="S50" s="299"/>
      <c r="T50" s="70">
        <v>0</v>
      </c>
    </row>
    <row r="51" spans="2:20" ht="15" customHeight="1" x14ac:dyDescent="0.2">
      <c r="B51" s="297" t="s">
        <v>89</v>
      </c>
      <c r="C51" s="298"/>
      <c r="D51" s="299"/>
      <c r="E51" s="70">
        <v>0</v>
      </c>
      <c r="G51" s="297" t="s">
        <v>89</v>
      </c>
      <c r="H51" s="298"/>
      <c r="I51" s="299"/>
      <c r="J51" s="70">
        <v>0</v>
      </c>
      <c r="L51" s="297" t="s">
        <v>89</v>
      </c>
      <c r="M51" s="298"/>
      <c r="N51" s="299"/>
      <c r="O51" s="70">
        <v>0</v>
      </c>
      <c r="Q51" s="297" t="s">
        <v>89</v>
      </c>
      <c r="R51" s="298"/>
      <c r="S51" s="299"/>
      <c r="T51" s="70">
        <v>0</v>
      </c>
    </row>
    <row r="52" spans="2:20" x14ac:dyDescent="0.2">
      <c r="B52" s="297" t="s">
        <v>90</v>
      </c>
      <c r="C52" s="298"/>
      <c r="D52" s="299"/>
      <c r="E52" s="70">
        <v>0</v>
      </c>
      <c r="G52" s="297" t="s">
        <v>90</v>
      </c>
      <c r="H52" s="298"/>
      <c r="I52" s="299"/>
      <c r="J52" s="70">
        <v>0</v>
      </c>
      <c r="L52" s="297" t="s">
        <v>90</v>
      </c>
      <c r="M52" s="298"/>
      <c r="N52" s="299"/>
      <c r="O52" s="70">
        <v>0</v>
      </c>
      <c r="Q52" s="297" t="s">
        <v>90</v>
      </c>
      <c r="R52" s="298"/>
      <c r="S52" s="299"/>
      <c r="T52" s="70">
        <v>0</v>
      </c>
    </row>
    <row r="53" spans="2:20" x14ac:dyDescent="0.2">
      <c r="B53" s="297" t="s">
        <v>91</v>
      </c>
      <c r="C53" s="298"/>
      <c r="D53" s="299"/>
      <c r="E53" s="74">
        <f>SUM(E37,E39,E41,E43,E44,E45,E47,E49,E50,E51,E52)</f>
        <v>0</v>
      </c>
      <c r="G53" s="297" t="s">
        <v>91</v>
      </c>
      <c r="H53" s="298"/>
      <c r="I53" s="299"/>
      <c r="J53" s="74">
        <f>SUM(J37,J39,J41,J43,J44,J45,J47,J49,J50,J51,J52)</f>
        <v>0</v>
      </c>
      <c r="L53" s="297" t="s">
        <v>91</v>
      </c>
      <c r="M53" s="298"/>
      <c r="N53" s="299"/>
      <c r="O53" s="74">
        <f>SUM(O37,O39,O41,O43,O44,O45,O47,O49,O50,O51,O52)</f>
        <v>0</v>
      </c>
      <c r="Q53" s="297" t="s">
        <v>91</v>
      </c>
      <c r="R53" s="298"/>
      <c r="S53" s="299"/>
      <c r="T53" s="74">
        <f>SUM(T37,T39,T41,T43,T44,T45,T47,T49,T50,T51,T52)</f>
        <v>0</v>
      </c>
    </row>
    <row r="54" spans="2:20" ht="30" customHeight="1" x14ac:dyDescent="0.2">
      <c r="B54" s="297" t="s">
        <v>92</v>
      </c>
      <c r="C54" s="298"/>
      <c r="D54" s="299"/>
      <c r="E54" s="76">
        <v>0</v>
      </c>
      <c r="G54" s="297" t="s">
        <v>92</v>
      </c>
      <c r="H54" s="298"/>
      <c r="I54" s="299"/>
      <c r="J54" s="76">
        <v>0</v>
      </c>
      <c r="L54" s="297" t="s">
        <v>92</v>
      </c>
      <c r="M54" s="298"/>
      <c r="N54" s="299"/>
      <c r="O54" s="76">
        <v>0</v>
      </c>
      <c r="Q54" s="297" t="s">
        <v>92</v>
      </c>
      <c r="R54" s="298"/>
      <c r="S54" s="299"/>
      <c r="T54" s="76">
        <v>0</v>
      </c>
    </row>
    <row r="55" spans="2:20" x14ac:dyDescent="0.2">
      <c r="B55" s="291" t="s">
        <v>104</v>
      </c>
      <c r="C55" s="292"/>
      <c r="D55" s="293"/>
      <c r="E55" s="77">
        <f>SUM(E53*E54)</f>
        <v>0</v>
      </c>
      <c r="G55" s="291" t="s">
        <v>94</v>
      </c>
      <c r="H55" s="292"/>
      <c r="I55" s="293"/>
      <c r="J55" s="77">
        <f>SUM(J53*J54)</f>
        <v>0</v>
      </c>
      <c r="L55" s="291" t="s">
        <v>95</v>
      </c>
      <c r="M55" s="292"/>
      <c r="N55" s="293"/>
      <c r="O55" s="77">
        <f>SUM(O53*O54)</f>
        <v>0</v>
      </c>
      <c r="Q55" s="291" t="s">
        <v>96</v>
      </c>
      <c r="R55" s="292"/>
      <c r="S55" s="293"/>
      <c r="T55" s="77">
        <f>SUM(T53*T54)</f>
        <v>0</v>
      </c>
    </row>
    <row r="56" spans="2:20" ht="15" customHeight="1" x14ac:dyDescent="0.2">
      <c r="B56" s="294" t="s">
        <v>105</v>
      </c>
      <c r="C56" s="295"/>
      <c r="D56" s="296"/>
      <c r="E56" s="91">
        <v>0</v>
      </c>
      <c r="G56" s="294" t="s">
        <v>105</v>
      </c>
      <c r="H56" s="295"/>
      <c r="I56" s="296"/>
      <c r="J56" s="91">
        <v>0</v>
      </c>
      <c r="L56" s="294" t="s">
        <v>105</v>
      </c>
      <c r="M56" s="295"/>
      <c r="N56" s="296"/>
      <c r="O56" s="91">
        <v>0</v>
      </c>
      <c r="Q56" s="294" t="s">
        <v>105</v>
      </c>
      <c r="R56" s="295"/>
      <c r="S56" s="296"/>
      <c r="T56" s="91">
        <v>0</v>
      </c>
    </row>
    <row r="57" spans="2:20" x14ac:dyDescent="0.2">
      <c r="B57" s="291" t="s">
        <v>93</v>
      </c>
      <c r="C57" s="292"/>
      <c r="D57" s="293"/>
      <c r="E57" s="77">
        <f>SUM(E55*E56)</f>
        <v>0</v>
      </c>
      <c r="G57" s="291" t="s">
        <v>94</v>
      </c>
      <c r="H57" s="292"/>
      <c r="I57" s="293"/>
      <c r="J57" s="77">
        <f>SUM(J55*J56)</f>
        <v>0</v>
      </c>
      <c r="L57" s="291" t="s">
        <v>95</v>
      </c>
      <c r="M57" s="292"/>
      <c r="N57" s="293"/>
      <c r="O57" s="77">
        <f>SUM(O55*O56)</f>
        <v>0</v>
      </c>
      <c r="Q57" s="291" t="s">
        <v>96</v>
      </c>
      <c r="R57" s="292"/>
      <c r="S57" s="293"/>
      <c r="T57" s="77">
        <f>SUM(T55*T56)</f>
        <v>0</v>
      </c>
    </row>
    <row r="59" spans="2:20" ht="30" customHeight="1" x14ac:dyDescent="0.2">
      <c r="B59" s="315" t="s">
        <v>224</v>
      </c>
      <c r="C59" s="315"/>
      <c r="D59" s="315"/>
      <c r="E59" s="315"/>
      <c r="F59" s="315"/>
      <c r="G59" s="315"/>
      <c r="H59" s="315"/>
      <c r="I59" s="315"/>
      <c r="J59" s="315"/>
      <c r="K59" s="315"/>
      <c r="L59" s="315"/>
      <c r="M59" s="316"/>
      <c r="N59" s="316"/>
    </row>
    <row r="60" spans="2:20" x14ac:dyDescent="0.2">
      <c r="B60" s="316"/>
      <c r="C60" s="316"/>
      <c r="D60" s="316"/>
      <c r="E60" s="316"/>
      <c r="F60" s="316"/>
      <c r="G60" s="316"/>
      <c r="H60" s="316"/>
      <c r="I60" s="316"/>
      <c r="J60" s="316"/>
      <c r="K60" s="316"/>
      <c r="L60" s="316"/>
      <c r="M60" s="316"/>
      <c r="N60" s="316"/>
    </row>
    <row r="61" spans="2:20" x14ac:dyDescent="0.2">
      <c r="B61" s="316"/>
      <c r="C61" s="316"/>
      <c r="D61" s="316"/>
      <c r="E61" s="316"/>
      <c r="F61" s="316"/>
      <c r="G61" s="316"/>
      <c r="H61" s="316"/>
      <c r="I61" s="316"/>
      <c r="J61" s="316"/>
      <c r="K61" s="316"/>
      <c r="L61" s="316"/>
      <c r="M61" s="316"/>
      <c r="N61" s="316"/>
    </row>
    <row r="62" spans="2:20" x14ac:dyDescent="0.2">
      <c r="B62" s="317" t="s">
        <v>225</v>
      </c>
      <c r="C62" s="318"/>
      <c r="D62" s="318"/>
      <c r="E62" s="318"/>
      <c r="F62" s="318"/>
      <c r="G62" s="318"/>
      <c r="H62" s="318"/>
      <c r="I62" s="318"/>
      <c r="J62" s="318"/>
      <c r="K62" s="318"/>
      <c r="L62" s="318"/>
      <c r="M62" s="318"/>
      <c r="N62" s="318"/>
    </row>
    <row r="63" spans="2:20" x14ac:dyDescent="0.2">
      <c r="B63" s="318"/>
      <c r="C63" s="318"/>
      <c r="D63" s="318"/>
      <c r="E63" s="318"/>
      <c r="F63" s="318"/>
      <c r="G63" s="318"/>
      <c r="H63" s="318"/>
      <c r="I63" s="318"/>
      <c r="J63" s="318"/>
      <c r="K63" s="318"/>
      <c r="L63" s="318"/>
      <c r="M63" s="318"/>
      <c r="N63" s="318"/>
    </row>
    <row r="64" spans="2:20" x14ac:dyDescent="0.2">
      <c r="B64" s="318"/>
      <c r="C64" s="318"/>
      <c r="D64" s="318"/>
      <c r="E64" s="318"/>
      <c r="F64" s="318"/>
      <c r="G64" s="318"/>
      <c r="H64" s="318"/>
      <c r="I64" s="318"/>
      <c r="J64" s="318"/>
      <c r="K64" s="318"/>
      <c r="L64" s="318"/>
      <c r="M64" s="318"/>
      <c r="N64" s="318"/>
    </row>
    <row r="65" spans="2:14" x14ac:dyDescent="0.2">
      <c r="B65" s="318"/>
      <c r="C65" s="318"/>
      <c r="D65" s="318"/>
      <c r="E65" s="318"/>
      <c r="F65" s="318"/>
      <c r="G65" s="318"/>
      <c r="H65" s="318"/>
      <c r="I65" s="318"/>
      <c r="J65" s="318"/>
      <c r="K65" s="318"/>
      <c r="L65" s="318"/>
      <c r="M65" s="318"/>
      <c r="N65" s="318"/>
    </row>
  </sheetData>
  <sheetProtection algorithmName="SHA-512" hashValue="KEDrIWlV0lBuSpwRTIxoUmcVMhkR8NT6vf77qsaTEBTfToyjffsoK4QKlabgBny2lFkv9VjUq+UFrIJU7yGQmQ==" saltValue="xaqMM/GYH9CXcJckCybaag==" spinCount="100000" sheet="1" formatColumns="0"/>
  <mergeCells count="158">
    <mergeCell ref="B62:N65"/>
    <mergeCell ref="B59:N61"/>
    <mergeCell ref="V7:AB7"/>
    <mergeCell ref="V8:AB8"/>
    <mergeCell ref="A1:L1"/>
    <mergeCell ref="A4:Q4"/>
    <mergeCell ref="B7:E7"/>
    <mergeCell ref="G7:J7"/>
    <mergeCell ref="L7:O7"/>
    <mergeCell ref="Q7:T7"/>
    <mergeCell ref="C8:E8"/>
    <mergeCell ref="H8:J8"/>
    <mergeCell ref="M8:O8"/>
    <mergeCell ref="R8:T8"/>
    <mergeCell ref="C9:E9"/>
    <mergeCell ref="H9:J9"/>
    <mergeCell ref="M9:O9"/>
    <mergeCell ref="R9:T9"/>
    <mergeCell ref="B10:D10"/>
    <mergeCell ref="G10:I10"/>
    <mergeCell ref="L10:N10"/>
    <mergeCell ref="Q10:S10"/>
    <mergeCell ref="B11:B12"/>
    <mergeCell ref="G11:G12"/>
    <mergeCell ref="L11:L12"/>
    <mergeCell ref="Q11:Q12"/>
    <mergeCell ref="B13:B14"/>
    <mergeCell ref="G13:G14"/>
    <mergeCell ref="L13:L14"/>
    <mergeCell ref="Q13:Q14"/>
    <mergeCell ref="B15:B16"/>
    <mergeCell ref="G15:G16"/>
    <mergeCell ref="L15:L16"/>
    <mergeCell ref="Q15:Q16"/>
    <mergeCell ref="B17:D17"/>
    <mergeCell ref="G17:I17"/>
    <mergeCell ref="L17:N17"/>
    <mergeCell ref="Q17:S17"/>
    <mergeCell ref="B18:D18"/>
    <mergeCell ref="G18:I18"/>
    <mergeCell ref="L18:N18"/>
    <mergeCell ref="Q18:S18"/>
    <mergeCell ref="B19:B20"/>
    <mergeCell ref="G19:G20"/>
    <mergeCell ref="L19:L20"/>
    <mergeCell ref="Q19:Q20"/>
    <mergeCell ref="B21:B22"/>
    <mergeCell ref="G21:G22"/>
    <mergeCell ref="L21:L22"/>
    <mergeCell ref="Q21:Q22"/>
    <mergeCell ref="B23:D23"/>
    <mergeCell ref="G23:I23"/>
    <mergeCell ref="L23:N23"/>
    <mergeCell ref="Q23:S23"/>
    <mergeCell ref="B24:D24"/>
    <mergeCell ref="G24:I24"/>
    <mergeCell ref="L24:N24"/>
    <mergeCell ref="Q24:S24"/>
    <mergeCell ref="L28:N28"/>
    <mergeCell ref="Q28:S28"/>
    <mergeCell ref="B25:D25"/>
    <mergeCell ref="G25:I25"/>
    <mergeCell ref="L25:N25"/>
    <mergeCell ref="Q25:S25"/>
    <mergeCell ref="B26:D26"/>
    <mergeCell ref="G26:I26"/>
    <mergeCell ref="L26:N26"/>
    <mergeCell ref="Q26:S26"/>
    <mergeCell ref="B40:B41"/>
    <mergeCell ref="G40:G41"/>
    <mergeCell ref="C35:E35"/>
    <mergeCell ref="H35:J35"/>
    <mergeCell ref="B37:D37"/>
    <mergeCell ref="G37:I37"/>
    <mergeCell ref="C36:E36"/>
    <mergeCell ref="H36:J36"/>
    <mergeCell ref="B42:B43"/>
    <mergeCell ref="G42:G43"/>
    <mergeCell ref="B29:D29"/>
    <mergeCell ref="G29:I29"/>
    <mergeCell ref="L29:N29"/>
    <mergeCell ref="Q29:S29"/>
    <mergeCell ref="B27:D27"/>
    <mergeCell ref="G27:I27"/>
    <mergeCell ref="L27:N27"/>
    <mergeCell ref="Q27:S27"/>
    <mergeCell ref="B28:D28"/>
    <mergeCell ref="G28:I28"/>
    <mergeCell ref="B30:D30"/>
    <mergeCell ref="G30:I30"/>
    <mergeCell ref="L30:N30"/>
    <mergeCell ref="Q30:S30"/>
    <mergeCell ref="B34:E34"/>
    <mergeCell ref="G34:J34"/>
    <mergeCell ref="L34:O34"/>
    <mergeCell ref="Q34:T34"/>
    <mergeCell ref="M35:O35"/>
    <mergeCell ref="R35:T35"/>
    <mergeCell ref="G52:I52"/>
    <mergeCell ref="M36:O36"/>
    <mergeCell ref="R36:T36"/>
    <mergeCell ref="L37:N37"/>
    <mergeCell ref="Q37:S37"/>
    <mergeCell ref="B38:B39"/>
    <mergeCell ref="G38:G39"/>
    <mergeCell ref="L38:L39"/>
    <mergeCell ref="Q38:Q39"/>
    <mergeCell ref="L40:L41"/>
    <mergeCell ref="Q40:Q41"/>
    <mergeCell ref="L52:N52"/>
    <mergeCell ref="Q52:S52"/>
    <mergeCell ref="B50:D50"/>
    <mergeCell ref="G50:I50"/>
    <mergeCell ref="L50:N50"/>
    <mergeCell ref="Q50:S50"/>
    <mergeCell ref="B51:D51"/>
    <mergeCell ref="G51:I51"/>
    <mergeCell ref="L51:N51"/>
    <mergeCell ref="Q51:S51"/>
    <mergeCell ref="B46:B47"/>
    <mergeCell ref="B44:D44"/>
    <mergeCell ref="G44:I44"/>
    <mergeCell ref="B53:D53"/>
    <mergeCell ref="G53:I53"/>
    <mergeCell ref="L53:N53"/>
    <mergeCell ref="Q53:S53"/>
    <mergeCell ref="B54:D54"/>
    <mergeCell ref="G54:I54"/>
    <mergeCell ref="L54:N54"/>
    <mergeCell ref="L42:L43"/>
    <mergeCell ref="Q42:Q43"/>
    <mergeCell ref="L44:N44"/>
    <mergeCell ref="Q44:S44"/>
    <mergeCell ref="B45:D45"/>
    <mergeCell ref="G45:I45"/>
    <mergeCell ref="L45:N45"/>
    <mergeCell ref="Q45:S45"/>
    <mergeCell ref="Q54:S54"/>
    <mergeCell ref="G46:G47"/>
    <mergeCell ref="L46:L47"/>
    <mergeCell ref="Q46:Q47"/>
    <mergeCell ref="B48:B49"/>
    <mergeCell ref="G48:G49"/>
    <mergeCell ref="L48:L49"/>
    <mergeCell ref="Q48:Q49"/>
    <mergeCell ref="B52:D52"/>
    <mergeCell ref="B57:D57"/>
    <mergeCell ref="G57:I57"/>
    <mergeCell ref="L57:N57"/>
    <mergeCell ref="Q57:S57"/>
    <mergeCell ref="B55:D55"/>
    <mergeCell ref="G55:I55"/>
    <mergeCell ref="L55:N55"/>
    <mergeCell ref="Q55:S55"/>
    <mergeCell ref="B56:D56"/>
    <mergeCell ref="G56:I56"/>
    <mergeCell ref="L56:N56"/>
    <mergeCell ref="Q56:S56"/>
  </mergeCells>
  <phoneticPr fontId="2" type="noConversion"/>
  <hyperlinks>
    <hyperlink ref="B59:L59" r:id="rId1" display="Please visit this link for additional AppState guidance on Federal Per Diem Rates" xr:uid="{FA711E90-A16B-4198-B4A0-FE8BDC53C7E1}"/>
    <hyperlink ref="B62:N65" r:id="rId2" display="Additional info can be found on the Business Systems website here" xr:uid="{DBD44E31-FC21-475D-9C65-40AC605A5D59}"/>
  </hyperlinks>
  <pageMargins left="0.7" right="0.7" top="0.75" bottom="0.75" header="0.3" footer="0.3"/>
  <pageSetup scale="69" fitToWidth="2" fitToHeight="2" orientation="landscape" r:id="rId3"/>
  <headerFooter>
    <oddHeader>&amp;C&amp;K000000Appalachian State University - Office of Sponsored Programs</oddHeader>
    <oddFooter>Page &amp;P</oddFooter>
  </headerFooter>
  <ignoredErrors>
    <ignoredError sqref="X10:AB12 W1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Information</vt:lpstr>
      <vt:lpstr>TDC FY 24-25</vt:lpstr>
      <vt:lpstr>TDC FY 25-26</vt:lpstr>
      <vt:lpstr>TDC FY 26-27</vt:lpstr>
      <vt:lpstr>TDC FY 27-28</vt:lpstr>
      <vt:lpstr>TDC FY 28-29</vt:lpstr>
      <vt:lpstr>TDC FY 29-30</vt:lpstr>
      <vt:lpstr>TDC ALL YEARS</vt:lpstr>
      <vt:lpstr>Travel</vt:lpstr>
      <vt:lpstr>Fringe Rates</vt:lpstr>
      <vt:lpstr>Information!Print_Area</vt:lpstr>
      <vt:lpstr>'TDC FY 24-25'!Print_Area</vt:lpstr>
      <vt:lpstr>'TDC FY 25-26'!Print_Area</vt:lpstr>
      <vt:lpstr>'TDC FY 27-28'!Print_Area</vt:lpstr>
      <vt:lpstr>'TDC FY 28-29'!Print_Area</vt:lpstr>
      <vt:lpstr>'TDC FY 29-30'!Print_Area</vt:lpstr>
      <vt:lpstr>Travel!Print_Area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MTDC Budget template</dc:title>
  <dc:creator>Patricia Cornette</dc:creator>
  <cp:lastModifiedBy>McCaffrey, Kerri</cp:lastModifiedBy>
  <cp:lastPrinted>2022-07-06T16:17:47Z</cp:lastPrinted>
  <dcterms:created xsi:type="dcterms:W3CDTF">2010-06-24T03:21:47Z</dcterms:created>
  <dcterms:modified xsi:type="dcterms:W3CDTF">2024-07-24T18:01:38Z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